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8_{0B372FBD-9E0F-47E0-ABEF-60D6F662FC83}" xr6:coauthVersionLast="47" xr6:coauthVersionMax="47" xr10:uidLastSave="{00000000-0000-0000-0000-000000000000}"/>
  <bookViews>
    <workbookView xWindow="-120" yWindow="-120" windowWidth="20730" windowHeight="11160" xr2:uid="{00000000-000D-0000-FFFF-FFFF00000000}"/>
  </bookViews>
  <sheets>
    <sheet name="so lieu nam 2022" sheetId="10" r:id="rId1"/>
    <sheet name="BC quý-mẫu 2" sheetId="3" state="hidden" r:id="rId2"/>
    <sheet name="copyTLD" sheetId="6" state="hidden" r:id="rId3"/>
  </sheets>
  <definedNames>
    <definedName name="atvsnuocuong" localSheetId="0">'so lieu nam 2022'!#REF!</definedName>
    <definedName name="atvsnuocuong">#REF!</definedName>
    <definedName name="atvssocuoc" localSheetId="0">'so lieu nam 2022'!#REF!</definedName>
    <definedName name="atvssocuoc">#REF!</definedName>
    <definedName name="atvstaibepan" localSheetId="0">'so lieu nam 2022'!#REF!</definedName>
    <definedName name="atvstaibepan">#REF!</definedName>
    <definedName name="bameanhhungsome" localSheetId="0">'so lieu nam 2022'!#REF!</definedName>
    <definedName name="bameanhhungsome">#REF!</definedName>
    <definedName name="bameanhhungsotien" localSheetId="0">'so lieu nam 2022'!#REF!</definedName>
    <definedName name="bameanhhungsotien">#REF!</definedName>
    <definedName name="bannucong" localSheetId="0">'so lieu nam 2022'!#REF!</definedName>
    <definedName name="bannucong">#REF!</definedName>
    <definedName name="banthanhtra" localSheetId="0">IF('so lieu nam 2022'!#REF!="Có",1,0)</definedName>
    <definedName name="banthanhtra">IF(#REF!="Có",1,0)</definedName>
    <definedName name="baoveloiichCNLD" localSheetId="0">'so lieu nam 2022'!#REF!</definedName>
    <definedName name="baoveloiichCNLD">#REF!</definedName>
    <definedName name="canboCDchuyentrach">'BC quý-mẫu 2'!$D$162</definedName>
    <definedName name="canhantientien" localSheetId="0">'so lieu nam 2022'!#REF!</definedName>
    <definedName name="canhantientien">#REF!</definedName>
    <definedName name="congtrinh" localSheetId="0">'so lieu nam 2022'!#REF!</definedName>
    <definedName name="congtrinh">#REF!</definedName>
    <definedName name="coquychedanchu" localSheetId="0">IF('so lieu nam 2022'!#REF!="Có",1,0)</definedName>
    <definedName name="coquychedanchu">IF(#REF!="Có",1,0)</definedName>
    <definedName name="CSTDcoso" localSheetId="0">'so lieu nam 2022'!#REF!</definedName>
    <definedName name="CSTDcoso">#REF!</definedName>
    <definedName name="CSTDtinh" localSheetId="0">'so lieu nam 2022'!#REF!</definedName>
    <definedName name="CSTDtinh">#REF!</definedName>
    <definedName name="CSTDtrunguong" localSheetId="0">'so lieu nam 2022'!#REF!</definedName>
    <definedName name="CSTDtrunguong">#REF!</definedName>
    <definedName name="dansonguoithuong" localSheetId="0">'so lieu nam 2022'!#REF!</definedName>
    <definedName name="dansonguoithuong">#REF!</definedName>
    <definedName name="dansothuong">'BC quý-mẫu 2'!$D$253</definedName>
    <definedName name="dansotienthuong" localSheetId="0">'so lieu nam 2022'!#REF!</definedName>
    <definedName name="dansotienthuong">#REF!</definedName>
    <definedName name="daotaochuyenmonnghiepvu" localSheetId="0">'so lieu nam 2022'!#REF!</definedName>
    <definedName name="daotaochuyenmonnghiepvu">#REF!</definedName>
    <definedName name="daotaodaihoc" localSheetId="0">'so lieu nam 2022'!#REF!</definedName>
    <definedName name="daotaodaihoc">#REF!</definedName>
    <definedName name="daotaotinhocngoaingu" localSheetId="0">'so lieu nam 2022'!#REF!</definedName>
    <definedName name="daotaotinhocngoaingu">#REF!</definedName>
    <definedName name="daotaotrunghoc" localSheetId="0">'so lieu nam 2022'!#REF!</definedName>
    <definedName name="daotaotrunghoc">#REF!</definedName>
    <definedName name="dinhcong" localSheetId="0">'so lieu nam 2022'!#REF!</definedName>
    <definedName name="dinhcong">#REF!</definedName>
    <definedName name="doithoai" localSheetId="0">IF('so lieu nam 2022'!#REF!="Có",1,0)</definedName>
    <definedName name="doithoai">IF(#REF!="Có",1,0)</definedName>
    <definedName name="dongBHXH" localSheetId="0">'so lieu nam 2022'!#REF!</definedName>
    <definedName name="dongBHXH">#REF!</definedName>
    <definedName name="giatricongtrinh" localSheetId="0">'so lieu nam 2022'!#REF!</definedName>
    <definedName name="giatricongtrinh">#REF!</definedName>
    <definedName name="giatrilamloi" localSheetId="0">'so lieu nam 2022'!#REF!</definedName>
    <definedName name="giatrilamloi">#REF!</definedName>
    <definedName name="gioithieudang" localSheetId="0">'so lieu nam 2022'!#REF!</definedName>
    <definedName name="gioithieudang">#REF!</definedName>
    <definedName name="gioiviecnuoc_bangkhen" localSheetId="0">'so lieu nam 2022'!#REF!</definedName>
    <definedName name="gioiviecnuoc_bangkhen">#REF!</definedName>
    <definedName name="gioiviecnuoc_dangky" localSheetId="0">'so lieu nam 2022'!#REF!</definedName>
    <definedName name="gioiviecnuoc_dangky">#REF!</definedName>
    <definedName name="gioiviecnuoc_datdanhieu" localSheetId="0">'so lieu nam 2022'!#REF!</definedName>
    <definedName name="gioiviecnuoc_datdanhieu">#REF!</definedName>
    <definedName name="gioiviecnuoc_tienthuong" localSheetId="0">'so lieu nam 2022'!#REF!</definedName>
    <definedName name="gioiviecnuoc_tienthuong">#REF!</definedName>
    <definedName name="gioiviecnuoc_xuatsac" localSheetId="0">'so lieu nam 2022'!#REF!</definedName>
    <definedName name="gioiviecnuoc_xuatsac">#REF!</definedName>
    <definedName name="hoctapsonguoi" localSheetId="0">'so lieu nam 2022'!#REF!</definedName>
    <definedName name="hoctapsonguoi">#REF!</definedName>
    <definedName name="hoctapsonguoidaotaonghe" localSheetId="0">'so lieu nam 2022'!#REF!</definedName>
    <definedName name="hoctapsonguoidaotaonghe">#REF!</definedName>
    <definedName name="hoctapsonguoinu" localSheetId="0">'so lieu nam 2022'!#REF!</definedName>
    <definedName name="hoctapsonguoinu">#REF!</definedName>
    <definedName name="hoctapsonguoithitaynghe" localSheetId="0">'so lieu nam 2022'!#REF!</definedName>
    <definedName name="hoctapsonguoithitaynghe">#REF!</definedName>
    <definedName name="hoctapsonguoivanhoa" localSheetId="0">'so lieu nam 2022'!#REF!</definedName>
    <definedName name="hoctapsonguoivanhoa">#REF!</definedName>
    <definedName name="hoinghiCBCC" localSheetId="0">IF('so lieu nam 2022'!#REF!="Có",1,0)</definedName>
    <definedName name="hoinghiCBCC">IF(#REF!="Có",1,0)</definedName>
    <definedName name="hoinghinguoilaodong" localSheetId="0">IF('so lieu nam 2022'!#REF!="Có",1,0)</definedName>
    <definedName name="hoinghinguoilaodong">IF(#REF!="Có",1,0)</definedName>
    <definedName name="hoithao" localSheetId="0">'so lieu nam 2022'!#REF!</definedName>
    <definedName name="hoithao">#REF!</definedName>
    <definedName name="hopdong1_3nam" localSheetId="0">'so lieu nam 2022'!#REF!</definedName>
    <definedName name="hopdong1_3nam">#REF!</definedName>
    <definedName name="hopdongkhongthoihan" localSheetId="0">'so lieu nam 2022'!#REF!</definedName>
    <definedName name="hopdongkhongthoihan">#REF!</definedName>
    <definedName name="hopdongthoivu" localSheetId="0">'so lieu nam 2022'!#REF!</definedName>
    <definedName name="hopdongthoivu">#REF!</definedName>
    <definedName name="hotronhao" localSheetId="0">'so lieu nam 2022'!#REF!</definedName>
    <definedName name="hotronhao">#REF!</definedName>
    <definedName name="Ketnapdang" localSheetId="0">'so lieu nam 2022'!#REF!</definedName>
    <definedName name="Ketnapdang">#REF!</definedName>
    <definedName name="khamsuckhoe" localSheetId="0">'so lieu nam 2022'!#REF!</definedName>
    <definedName name="khamsuckhoe">#REF!</definedName>
    <definedName name="khieunaisodon" localSheetId="0">'so lieu nam 2022'!#REF!</definedName>
    <definedName name="khieunaisodon">#REF!</definedName>
    <definedName name="khieunaisodonCDgiaiquyet" localSheetId="0">'so lieu nam 2022'!#REF!</definedName>
    <definedName name="khieunaisodonCDgiaiquyet">#REF!</definedName>
    <definedName name="khieunaisodongiaiquyet" localSheetId="0">'so lieu nam 2022'!#REF!</definedName>
    <definedName name="khieunaisodongiaiquyet">#REF!</definedName>
    <definedName name="khieunaisonguoi" localSheetId="0">'so lieu nam 2022'!#REF!</definedName>
    <definedName name="khieunaisonguoi">#REF!</definedName>
    <definedName name="ktraldnusocuoc" localSheetId="0">'so lieu nam 2022'!#REF!</definedName>
    <definedName name="ktraldnusocuoc">#REF!</definedName>
    <definedName name="ktraldnusocuocphoihop" localSheetId="0">'so lieu nam 2022'!#REF!</definedName>
    <definedName name="ktraldnusocuocphoihop">#REF!</definedName>
    <definedName name="kyhopdonglaodong" localSheetId="0">'so lieu nam 2022'!#REF!</definedName>
    <definedName name="kyhopdonglaodong">#REF!</definedName>
    <definedName name="kythoauoc" localSheetId="0">IF('so lieu nam 2022'!#REF!="Có",1,0)</definedName>
    <definedName name="kythoauoc">IF(#REF!="Có",1,0)</definedName>
    <definedName name="kythoauocnganh" localSheetId="0">IF('so lieu nam 2022'!#REF!="Có",1,0)</definedName>
    <definedName name="kythoauocnganh">IF(#REF!="Có",1,0)</definedName>
    <definedName name="ldnukhokhanduochotro" localSheetId="0">'so lieu nam 2022'!#REF!</definedName>
    <definedName name="ldnukhokhanduochotro">#REF!</definedName>
    <definedName name="ldnukhokhansotien" localSheetId="0">'so lieu nam 2022'!#REF!</definedName>
    <definedName name="ldnukhokhansotien">#REF!</definedName>
    <definedName name="loaidonvi" localSheetId="0">'so lieu nam 2022'!#REF!</definedName>
    <definedName name="loaidonvi">#REF!</definedName>
    <definedName name="luong" localSheetId="0">'so lieu nam 2022'!#REF!</definedName>
    <definedName name="luong">#REF!</definedName>
    <definedName name="luongcaonhat" localSheetId="0">'so lieu nam 2022'!#REF!</definedName>
    <definedName name="luongcaonhat">#REF!</definedName>
    <definedName name="luongthapnhat" localSheetId="0">'so lieu nam 2022'!#REF!</definedName>
    <definedName name="luongthapnhat">#REF!</definedName>
    <definedName name="mucthunhapcaonhat" localSheetId="0">'so lieu nam 2022'!#REF!</definedName>
    <definedName name="mucthunhapcaonhat">#REF!</definedName>
    <definedName name="mucthunhapthapnhat" localSheetId="0">'so lieu nam 2022'!#REF!</definedName>
    <definedName name="mucthunhapthapnhat">#REF!</definedName>
    <definedName name="ngay16sochauduocqua" localSheetId="0">'so lieu nam 2022'!#REF!</definedName>
    <definedName name="ngay16sochauduocqua">#REF!</definedName>
    <definedName name="ngay16tienqua" localSheetId="0">'so lieu nam 2022'!#REF!</definedName>
    <definedName name="ngay16tienqua">#REF!</definedName>
    <definedName name="ngay2010_songuoinhanqua" localSheetId="0">'so lieu nam 2022'!#REF!</definedName>
    <definedName name="ngay2010_songuoinhanqua">#REF!</definedName>
    <definedName name="ngay2010_sotien" localSheetId="0">'so lieu nam 2022'!#REF!</definedName>
    <definedName name="ngay2010_sotien">#REF!</definedName>
    <definedName name="ngay83_songuoinhanqua" localSheetId="0">'so lieu nam 2022'!#REF!</definedName>
    <definedName name="ngay83_songuoinhanqua">#REF!</definedName>
    <definedName name="ngay83_sotien" localSheetId="0">'so lieu nam 2022'!#REF!</definedName>
    <definedName name="ngay83_sotien">#REF!</definedName>
    <definedName name="nghimat" localSheetId="0">'so lieu nam 2022'!#REF!</definedName>
    <definedName name="nghimat">#REF!</definedName>
    <definedName name="nguyennhankhac" localSheetId="0">'so lieu nam 2022'!#REF!</definedName>
    <definedName name="nguyennhankhac">#REF!</definedName>
    <definedName name="nhatinhnghiasonha" localSheetId="0">'so lieu nam 2022'!#REF!</definedName>
    <definedName name="nhatinhnghiasonha">#REF!</definedName>
    <definedName name="nhatinhnghiasotienbq" localSheetId="0">'so lieu nam 2022'!#REF!</definedName>
    <definedName name="nhatinhnghiasotienbq">#REF!</definedName>
    <definedName name="nhatresochau" localSheetId="0">'so lieu nam 2022'!#REF!</definedName>
    <definedName name="nhatresochau">#REF!</definedName>
    <definedName name="nhatresochauduochotro" localSheetId="0">'so lieu nam 2022'!#REF!</definedName>
    <definedName name="nhatresochauduochotro">#REF!</definedName>
    <definedName name="nhatresotienhotro" localSheetId="0">'so lieu nam 2022'!#REF!</definedName>
    <definedName name="nhatresotienhotro">#REF!</definedName>
    <definedName name="nhatretienhotro">'BC quý-mẫu 2'!$D$266</definedName>
    <definedName name="nu_cbcnv_debat" localSheetId="0">'so lieu nam 2022'!#REF!</definedName>
    <definedName name="nu_cbcnv_debat">#REF!</definedName>
    <definedName name="nuchuyentrach">'BC quý-mẫu 2'!$D$163</definedName>
    <definedName name="nuthieuvieclam" localSheetId="0">'so lieu nam 2022'!#REF!</definedName>
    <definedName name="nuthieuvieclam">#REF!</definedName>
    <definedName name="phattriendoanvien" localSheetId="0">'so lieu nam 2022'!#REF!</definedName>
    <definedName name="phattriendoanvien">#REF!</definedName>
    <definedName name="_xlnm.Print_Titles" localSheetId="1">'BC quý-mẫu 2'!$128:$130</definedName>
    <definedName name="_xlnm.Print_Titles" localSheetId="0">'so lieu nam 2022'!$9:$9</definedName>
    <definedName name="sangkien" localSheetId="0">'so lieu nam 2022'!#REF!</definedName>
    <definedName name="sangkien">#REF!</definedName>
    <definedName name="sangkiendangky" localSheetId="0">'so lieu nam 2022'!#REF!</definedName>
    <definedName name="sangkiendangky">#REF!</definedName>
    <definedName name="sangkienhoanthanh">'BC quý-mẫu 2'!$D$216</definedName>
    <definedName name="socosobophan" localSheetId="0">'so lieu nam 2022'!#REF!</definedName>
    <definedName name="socosobophan">#REF!</definedName>
    <definedName name="socosothanhvien" localSheetId="0">'so lieu nam 2022'!#REF!</definedName>
    <definedName name="socosothanhvien">#REF!</definedName>
    <definedName name="Socuocdoithoai" localSheetId="0">'so lieu nam 2022'!#REF!</definedName>
    <definedName name="Socuocdoithoai">#REF!</definedName>
    <definedName name="sodoanvien" localSheetId="0">'so lieu nam 2022'!#REF!</definedName>
    <definedName name="sodoanvien">#REF!</definedName>
    <definedName name="sodoanviengiam" localSheetId="0">'so lieu nam 2022'!#REF!</definedName>
    <definedName name="sodoanviengiam">#REF!</definedName>
    <definedName name="sodoanvienkytruoc" localSheetId="0">'so lieu nam 2022'!#REF!</definedName>
    <definedName name="sodoanvienkytruoc">#REF!</definedName>
    <definedName name="sodoanviennu" localSheetId="0">'so lieu nam 2022'!#REF!</definedName>
    <definedName name="sodoanviennu">#REF!</definedName>
    <definedName name="sodoanvientang" localSheetId="0">'so lieu nam 2022'!#REF!</definedName>
    <definedName name="sodoanvientang">#REF!</definedName>
    <definedName name="sohocsinhgioi" localSheetId="0">'so lieu nam 2022'!#REF!</definedName>
    <definedName name="sohocsinhgioi">#REF!</definedName>
    <definedName name="sokhongchuyentrach" localSheetId="0">'so lieu nam 2022'!#REF!</definedName>
    <definedName name="sokhongchuyentrach">#REF!</definedName>
    <definedName name="songuoibenhnghenghiep" localSheetId="0">'so lieu nam 2022'!#REF!</definedName>
    <definedName name="songuoibenhnghenghiep">#REF!</definedName>
    <definedName name="songuoibitainan" localSheetId="0">'so lieu nam 2022'!#REF!</definedName>
    <definedName name="songuoibitainan">#REF!</definedName>
    <definedName name="songuoichet" localSheetId="0">'so lieu nam 2022'!#REF!</definedName>
    <definedName name="songuoichet">#REF!</definedName>
    <definedName name="songuoidutuyentruyen" localSheetId="0">'so lieu nam 2022'!#REF!</definedName>
    <definedName name="songuoidutuyentruyen">#REF!</definedName>
    <definedName name="songuoinangluong" localSheetId="0">'so lieu nam 2022'!#REF!</definedName>
    <definedName name="songuoinangluong">#REF!</definedName>
    <definedName name="songuoinghide" localSheetId="0">'so lieu nam 2022'!#REF!</definedName>
    <definedName name="songuoinghide">#REF!</definedName>
    <definedName name="songuoisinhconthu3" localSheetId="0">'so lieu nam 2022'!#REF!</definedName>
    <definedName name="songuoisinhconthu3">#REF!</definedName>
    <definedName name="songuoitinhluong" localSheetId="0">'so lieu nam 2022'!#REF!</definedName>
    <definedName name="songuoitinhluong">#REF!</definedName>
    <definedName name="songuoitinhthunhap" localSheetId="0">'so lieu nam 2022'!#REF!</definedName>
    <definedName name="songuoitinhthunhap">#REF!</definedName>
    <definedName name="sonudoanvienduocdebat">'BC quý-mẫu 2'!#REF!</definedName>
    <definedName name="sonukhongchuyentrach" localSheetId="0">'so lieu nam 2022'!#REF!</definedName>
    <definedName name="sonukhongchuyentrach">#REF!</definedName>
    <definedName name="sonuuyvienbanthuongvu" localSheetId="0">'so lieu nam 2022'!#REF!</definedName>
    <definedName name="sonuuyvienbanthuongvu">#REF!</definedName>
    <definedName name="sonuuyvienBCH" localSheetId="0">'so lieu nam 2022'!#REF!</definedName>
    <definedName name="sonuuyvienBCH">#REF!</definedName>
    <definedName name="sophochutichcdcoso" localSheetId="0">'so lieu nam 2022'!#REF!</definedName>
    <definedName name="sophochutichcdcoso">#REF!</definedName>
    <definedName name="sophochutichcosobophan">'BC quý-mẫu 2'!$D$150</definedName>
    <definedName name="sophochutichcosothanhvien">'BC quý-mẫu 2'!$D$147</definedName>
    <definedName name="sosangkien">'BC quý-mẫu 2'!$D$215</definedName>
    <definedName name="sothamgiahoithao" localSheetId="0">'so lieu nam 2022'!#REF!</definedName>
    <definedName name="sothamgiahoithao">#REF!</definedName>
    <definedName name="sotiendoanhnghiepnoluong" localSheetId="0">'so lieu nam 2022'!#REF!</definedName>
    <definedName name="sotiendoanhnghiepnoluong">#REF!</definedName>
    <definedName name="sotocongdoanbophan" localSheetId="0">'so lieu nam 2022'!#REF!</definedName>
    <definedName name="sotocongdoanbophan">#REF!</definedName>
    <definedName name="sotophocongdoanbophan">'BC quý-mẫu 2'!$D$153</definedName>
    <definedName name="sotruongbanquanchung" localSheetId="0">'so lieu nam 2022'!#REF!</definedName>
    <definedName name="sotruongbanquanchung">#REF!</definedName>
    <definedName name="soUVBCH_CDCS" localSheetId="0">'so lieu nam 2022'!#REF!</definedName>
    <definedName name="soUVBCH_CDCS">#REF!</definedName>
    <definedName name="soUVBCHcosobophan">'BC quý-mẫu 2'!$D$151</definedName>
    <definedName name="soUVBCHcosothanhvien">'BC quý-mẫu 2'!$D$148</definedName>
    <definedName name="souyvienbanhuongvu" localSheetId="0">'so lieu nam 2022'!#REF!</definedName>
    <definedName name="souyvienbanhuongvu">#REF!</definedName>
    <definedName name="souyvienbankiemtracdcoso" localSheetId="0">'so lieu nam 2022'!#REF!</definedName>
    <definedName name="souyvienbankiemtracdcoso">#REF!</definedName>
    <definedName name="tainan" localSheetId="0">'so lieu nam 2022'!#REF!</definedName>
    <definedName name="tainan">#REF!</definedName>
    <definedName name="tainanchetnguoi" localSheetId="0">'so lieu nam 2022'!#REF!</definedName>
    <definedName name="tainanchetnguoi">#REF!</definedName>
    <definedName name="tapthetientien" localSheetId="0">'so lieu nam 2022'!#REF!</definedName>
    <definedName name="tapthetientien">#REF!</definedName>
    <definedName name="tencoso" localSheetId="0">'so lieu nam 2022'!$A$3</definedName>
    <definedName name="tencoso">#REF!</definedName>
    <definedName name="thamhoikhokhansonguoi" localSheetId="0">'so lieu nam 2022'!#REF!</definedName>
    <definedName name="thamhoikhokhansonguoi">#REF!</definedName>
    <definedName name="thamhoikhokhansotien" localSheetId="0">'so lieu nam 2022'!#REF!</definedName>
    <definedName name="thamhoikhokhansotien">#REF!</definedName>
    <definedName name="thanhlapcdcapduoicoso" localSheetId="0">'so lieu nam 2022'!#REF!</definedName>
    <definedName name="thanhlapcdcapduoicoso">#REF!</definedName>
    <definedName name="thieuvieclam" localSheetId="0">'so lieu nam 2022'!#REF!</definedName>
    <definedName name="thieuvieclam">#REF!</definedName>
    <definedName name="Thoigian">'BC quý-mẫu 2'!$A$8</definedName>
    <definedName name="thuchienquychedanchu">'BC quý-mẫu 2'!#REF!</definedName>
    <definedName name="thunhap" localSheetId="0">'so lieu nam 2022'!#REF!</definedName>
    <definedName name="thunhap">#REF!</definedName>
    <definedName name="tienhotronhao" localSheetId="0">'so lieu nam 2022'!#REF!</definedName>
    <definedName name="tienhotronhao">#REF!</definedName>
    <definedName name="tiennghimat" localSheetId="0">'so lieu nam 2022'!#REF!</definedName>
    <definedName name="tiennghimat">#REF!</definedName>
    <definedName name="tienthuonghocsinhgioi" localSheetId="0">'so lieu nam 2022'!#REF!</definedName>
    <definedName name="tienthuonghocsinhgioi">#REF!</definedName>
    <definedName name="tienthuongsangkien" localSheetId="0">'so lieu nam 2022'!#REF!</definedName>
    <definedName name="tienthuongsangkien">#REF!</definedName>
    <definedName name="TongsoCNVCLĐ" localSheetId="0">'so lieu nam 2022'!#REF!</definedName>
    <definedName name="TongsoCNVCLĐ">#REF!</definedName>
    <definedName name="TongsoCNVCLĐgiam" localSheetId="0">'so lieu nam 2022'!#REF!</definedName>
    <definedName name="TongsoCNVCLĐgiam">#REF!</definedName>
    <definedName name="TongsoCNVCLĐnu" localSheetId="0">'so lieu nam 2022'!#REF!</definedName>
    <definedName name="TongsoCNVCLĐnu">#REF!</definedName>
    <definedName name="TongsoCNVCLĐtang" localSheetId="0">'so lieu nam 2022'!#REF!</definedName>
    <definedName name="TongsoCNVCLĐtang">#REF!</definedName>
    <definedName name="trdoboiduong" localSheetId="0">'so lieu nam 2022'!#REF!</definedName>
    <definedName name="trdoboiduong">#REF!</definedName>
    <definedName name="trdocaodang" localSheetId="0">'so lieu nam 2022'!#REF!</definedName>
    <definedName name="trdocaodang">#REF!</definedName>
    <definedName name="trdodaihoc" localSheetId="0">'so lieu nam 2022'!#REF!</definedName>
    <definedName name="trdodaihoc">#REF!</definedName>
    <definedName name="trdothacsi" localSheetId="0">'so lieu nam 2022'!#REF!</definedName>
    <definedName name="trdothacsi">#REF!</definedName>
    <definedName name="trdotiensi" localSheetId="0">'so lieu nam 2022'!#REF!</definedName>
    <definedName name="trdotiensi">#REF!</definedName>
    <definedName name="trdotrungcap" localSheetId="0">'so lieu nam 2022'!#REF!</definedName>
    <definedName name="trdotrungcap">#REF!</definedName>
    <definedName name="tremocoisochau" localSheetId="0">'so lieu nam 2022'!#REF!</definedName>
    <definedName name="tremocoisochau">#REF!</definedName>
    <definedName name="tremocoisotien" localSheetId="0">'so lieu nam 2022'!#REF!</definedName>
    <definedName name="tremocoisotien">#REF!</definedName>
    <definedName name="trungthusochauduoctangqua" localSheetId="0">'so lieu nam 2022'!#REF!</definedName>
    <definedName name="trungthusochauduoctangqua">#REF!</definedName>
    <definedName name="trungthusotienqua" localSheetId="0">'so lieu nam 2022'!#REF!</definedName>
    <definedName name="trungthusotienqua">#REF!</definedName>
    <definedName name="tuthuenha" localSheetId="0">'so lieu nam 2022'!#REF!</definedName>
    <definedName name="tuthuenha">#REF!</definedName>
    <definedName name="tuyentruyen" localSheetId="0">'so lieu nam 2022'!#REF!</definedName>
    <definedName name="tuyentruyen">#REF!</definedName>
    <definedName name="tvplsocuoc" localSheetId="0">'so lieu nam 2022'!#REF!</definedName>
    <definedName name="tvplsocuoc">#REF!</definedName>
    <definedName name="tvplsodvld" localSheetId="0">'so lieu nam 2022'!#REF!</definedName>
    <definedName name="tvplsodvld">#REF!</definedName>
    <definedName name="tylephattriendoanvien" localSheetId="0">'so lieu nam 2022'!#REF!</definedName>
    <definedName name="tylephattriendoanvien">#REF!</definedName>
    <definedName name="ubktsocuoc" localSheetId="0">'so lieu nam 2022'!#REF!</definedName>
    <definedName name="ubktsocuoc">#REF!</definedName>
    <definedName name="ubktsocuoccapduoi" localSheetId="0">'so lieu nam 2022'!#REF!</definedName>
    <definedName name="ubktsocuoccapduoi">#REF!</definedName>
    <definedName name="ubktsocuocdongcap" localSheetId="0">'so lieu nam 2022'!#REF!</definedName>
    <definedName name="ubktsocuocdongcap">#REF!</definedName>
    <definedName name="unghotuthiensotien" localSheetId="0">'so lieu nam 2022'!#REF!</definedName>
    <definedName name="unghotuthiensotien">#REF!</definedName>
    <definedName name="veloiich" localSheetId="0">'so lieu nam 2022'!#REF!</definedName>
    <definedName name="veloiich">#REF!</definedName>
    <definedName name="vequyen" localSheetId="0">'so lieu nam 2022'!#REF!</definedName>
    <definedName name="vequyen">#REF!</definedName>
    <definedName name="vequyenvaloiich" localSheetId="0">'so lieu nam 2022'!#REF!</definedName>
    <definedName name="vequyenvaloiich">#REF!</definedName>
    <definedName name="vhttsolanTDTT" localSheetId="0">'so lieu nam 2022'!#REF!</definedName>
    <definedName name="vhttsolanTDTT">#REF!</definedName>
    <definedName name="vhttsoluotthamgia" localSheetId="0">'so lieu nam 2022'!#REF!</definedName>
    <definedName name="vhttsoluotthamgia">#REF!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1" i="3" l="1"/>
  <c r="AB8" i="6"/>
  <c r="BA8" i="6"/>
  <c r="AZ8" i="6"/>
  <c r="AY8" i="6"/>
  <c r="AX8" i="6"/>
  <c r="AW8" i="6"/>
  <c r="AV8" i="6"/>
  <c r="AU8" i="6"/>
  <c r="AT8" i="6"/>
  <c r="AS8" i="6"/>
  <c r="AR8" i="6"/>
  <c r="AQ8" i="6"/>
  <c r="AP8" i="6"/>
  <c r="AO8" i="6"/>
  <c r="AN8" i="6"/>
  <c r="AM8" i="6"/>
  <c r="AL8" i="6"/>
  <c r="AK8" i="6"/>
  <c r="AJ8" i="6"/>
  <c r="AI8" i="6"/>
  <c r="AH8" i="6"/>
  <c r="AG8" i="6"/>
  <c r="AF8" i="6"/>
  <c r="AE8" i="6"/>
  <c r="J8" i="6"/>
  <c r="AD8" i="6"/>
  <c r="AC8" i="6"/>
  <c r="AA8" i="6"/>
  <c r="Z8" i="6"/>
  <c r="Y8" i="6"/>
  <c r="X8" i="6"/>
  <c r="W8" i="6"/>
  <c r="V8" i="6"/>
  <c r="U8" i="6"/>
  <c r="T8" i="6"/>
  <c r="S8" i="6"/>
  <c r="R8" i="6"/>
  <c r="Q8" i="6"/>
  <c r="P8" i="6"/>
  <c r="O8" i="6"/>
  <c r="N8" i="6"/>
  <c r="M8" i="6"/>
  <c r="L8" i="6"/>
  <c r="K8" i="6"/>
  <c r="I8" i="6"/>
  <c r="H8" i="6"/>
  <c r="G8" i="6"/>
  <c r="F8" i="6"/>
  <c r="E8" i="6"/>
  <c r="D8" i="6"/>
  <c r="C8" i="6"/>
  <c r="B8" i="6"/>
  <c r="A8" i="6"/>
</calcChain>
</file>

<file path=xl/sharedStrings.xml><?xml version="1.0" encoding="utf-8"?>
<sst xmlns="http://schemas.openxmlformats.org/spreadsheetml/2006/main" count="925" uniqueCount="496">
  <si>
    <t>……………………………………………………………………………………………..</t>
  </si>
  <si>
    <t>IV</t>
  </si>
  <si>
    <t>1)</t>
  </si>
  <si>
    <t>2)</t>
  </si>
  <si>
    <t>3)</t>
  </si>
  <si>
    <t>4)</t>
  </si>
  <si>
    <t>5)</t>
  </si>
  <si>
    <t>TT</t>
  </si>
  <si>
    <t>Nội dung</t>
  </si>
  <si>
    <t>người</t>
  </si>
  <si>
    <t>cháu</t>
  </si>
  <si>
    <t>mẹ</t>
  </si>
  <si>
    <t xml:space="preserve">BÁO CÁO TÌNH HÌNH HOẠT ĐỘNG CÔNG ĐOÀN </t>
  </si>
  <si>
    <t>I.</t>
  </si>
  <si>
    <t>TÌNH HÌNH CHUNG:</t>
  </si>
  <si>
    <t>a)</t>
  </si>
  <si>
    <t>b)</t>
  </si>
  <si>
    <t>c)</t>
  </si>
  <si>
    <t xml:space="preserve">Thuộc Cty cổ phần không có vốn nhà nước </t>
  </si>
  <si>
    <t>d)</t>
  </si>
  <si>
    <t xml:space="preserve">Đơn vị đã ký thoả ước lao động tập thể:     </t>
  </si>
  <si>
    <t xml:space="preserve">Đơn vị đã mở hội nghị Người LĐ:     </t>
  </si>
  <si>
    <t>Đơn vị đã mở hội nghị CBCC:</t>
  </si>
  <si>
    <t>USD</t>
  </si>
  <si>
    <t>II</t>
  </si>
  <si>
    <t>KẾT QUẢ HOẠT ĐỘNG CÔNG ĐOÀN:</t>
  </si>
  <si>
    <t>Tham gia quản lý, chăm lo, đại diện bảo vệ quyền, lợi ích hợp pháp chính đáng của</t>
  </si>
  <si>
    <t>đoàn viên, công nhân, viên chức, lao động</t>
  </si>
  <si>
    <t>…………………………………………………………………………………………….</t>
  </si>
  <si>
    <t>Đổi mới phương thức hoạt động, nâng cao chất lượng, hoạt động của tổ chức công</t>
  </si>
  <si>
    <t>đoàn và đội ngũ cán bộ công đoàn</t>
  </si>
  <si>
    <t>Hoạt động của Ủy ban kiểm tra:</t>
  </si>
  <si>
    <t>Công tác Nữ công:</t>
  </si>
  <si>
    <t>6)</t>
  </si>
  <si>
    <t>Công tác tài chính:</t>
  </si>
  <si>
    <t>7)</t>
  </si>
  <si>
    <t>Công tác khác và các kiến nghị:</t>
  </si>
  <si>
    <t>Với Tổng Liên đoàn Lao động Việt Nam:</t>
  </si>
  <si>
    <t>Với Công đoàn Dệt May Việt Nam:</t>
  </si>
  <si>
    <t>III</t>
  </si>
  <si>
    <t>I</t>
  </si>
  <si>
    <t>Tình hình lao động, đoàn viên, việc làm, chế độ chính sách</t>
  </si>
  <si>
    <t>Tổng số CNVCLĐ tại thời điểm báo cáo</t>
  </si>
  <si>
    <t>Trong đó : Nữ</t>
  </si>
  <si>
    <t>Tổng số ĐV công đoàn tính đến thời điểm BC</t>
  </si>
  <si>
    <t>Trong đó:  + Số nữ đoàn viên công đoàn</t>
  </si>
  <si>
    <t>đơn vị</t>
  </si>
  <si>
    <t>tổ</t>
  </si>
  <si>
    <t xml:space="preserve">Số người được tính </t>
  </si>
  <si>
    <t>Số người được nâng lương tính đến kỳ báo cáo</t>
  </si>
  <si>
    <t>Số người được tính</t>
  </si>
  <si>
    <t>Số người LĐ được ký HĐLĐ tính đến kỳ BC</t>
  </si>
  <si>
    <t>Trong đó: Hợp đồng không xác định thời hạn</t>
  </si>
  <si>
    <t>Hợp đồng có xác định thời hạn 1 - 3 năm</t>
  </si>
  <si>
    <t>Hợp đồng lao động thời vụ 3-6 tháng</t>
  </si>
  <si>
    <t>Số người đã đóng BHXH, BHYT tính đến kỳ BC</t>
  </si>
  <si>
    <t>cuộc</t>
  </si>
  <si>
    <t>Công tác thi đua</t>
  </si>
  <si>
    <t>1. Sáng kiến</t>
  </si>
  <si>
    <t xml:space="preserve">Số sáng kiến đơn vị đăng ký tính đến kỳ BC </t>
  </si>
  <si>
    <t>đồng</t>
  </si>
  <si>
    <t>2. Công trình sản phẩm thi đua</t>
  </si>
  <si>
    <t>Số công trình, sản phẩm đăng ký và hoàn thành</t>
  </si>
  <si>
    <t>Trị giá công trình, sản phẩm</t>
  </si>
  <si>
    <t>3. Danh hiệu " Lao động tiên tiến"</t>
  </si>
  <si>
    <t>Cá nhân tính đến thời điểm báo cáo</t>
  </si>
  <si>
    <t>Tập thể tính đến thời điểm báo cáo</t>
  </si>
  <si>
    <t>tập thể</t>
  </si>
  <si>
    <t>4. Danh hiệu " Chiến sỹ thi đua"</t>
  </si>
  <si>
    <t>Số người đạt cấp cơ sở tính đến thời điểm BC</t>
  </si>
  <si>
    <t>Cấp ngành TW, tỉnh, thành phố tính đến kỳ BC</t>
  </si>
  <si>
    <t>Cấp Trung ương tính đến kỳ báo cáo</t>
  </si>
  <si>
    <t>Số người được thưởng công tác DSKHHGĐ</t>
  </si>
  <si>
    <t>Số người sinh con thứ 3 tính đến thời điểm BC</t>
  </si>
  <si>
    <t>Số cháu con CBCNV đạt học sinh giỏi</t>
  </si>
  <si>
    <t>Hoạt động xã hội</t>
  </si>
  <si>
    <t>Phụng dưỡng bà mẹ Việt nam Anh hùng</t>
  </si>
  <si>
    <t>Xây nhà tình nghĩa</t>
  </si>
  <si>
    <t>căn</t>
  </si>
  <si>
    <t>Trị giá bình quân mỗi căn</t>
  </si>
  <si>
    <t>Nuôi dưỡng trẻ mồ côi</t>
  </si>
  <si>
    <t>Kiểm tra, giám sát việc thực hiện chính sách chế độ, bảo vệ CNVCLĐ</t>
  </si>
  <si>
    <t>Tổng số cuộc đơn vị đã kiểm tra tính đến TĐBC</t>
  </si>
  <si>
    <t>Số lượt người đến khiếu nại, tố cáo</t>
  </si>
  <si>
    <t>Số đơn khiếu nại, tố cáo</t>
  </si>
  <si>
    <t>đơn</t>
  </si>
  <si>
    <t>Số đơn đã được giải quyết</t>
  </si>
  <si>
    <t>Trong đó : Thuộc thẩm quyền Công đoàn</t>
  </si>
  <si>
    <t>V</t>
  </si>
  <si>
    <t xml:space="preserve">              - Trung học </t>
  </si>
  <si>
    <t xml:space="preserve">              - Tin học, ngoại ngữ</t>
  </si>
  <si>
    <t>TM. BAN THƯỜNG VỤ</t>
  </si>
  <si>
    <t>CHỦ TỊCH</t>
  </si>
  <si>
    <t xml:space="preserve">Đơn vị </t>
  </si>
  <si>
    <t>tính</t>
  </si>
  <si>
    <t>SỐ LIỆU TỔNG HỢP</t>
  </si>
  <si>
    <t xml:space="preserve">Tổng số lao động tăng </t>
  </si>
  <si>
    <t xml:space="preserve">Tổng số lao động giảm </t>
  </si>
  <si>
    <t>Số đoàn viên công đoàn tăng</t>
  </si>
  <si>
    <t>Số đoàn viên công đoàn giảm</t>
  </si>
  <si>
    <t xml:space="preserve">Đã hoàn thành </t>
  </si>
  <si>
    <t xml:space="preserve">Tổng giá trị làm lợi </t>
  </si>
  <si>
    <t xml:space="preserve">Tổng tiền thưởng sáng kiến </t>
  </si>
  <si>
    <t>Số người đạt danh hiệu giỏi việc nước-đảm việc nhà</t>
  </si>
  <si>
    <t>Số nữ đạt xuất sắc được khen thưởng</t>
  </si>
  <si>
    <t>Số người được tặng quà nhân 8/3</t>
  </si>
  <si>
    <t>Số người được tặng quà nhân dịp 20/10</t>
  </si>
  <si>
    <t>Số người nghỉ đẻ tính đến thời điểm báo cáo</t>
  </si>
  <si>
    <t>Số người được đi tham quan nghỉ mát tại kỳ BC</t>
  </si>
  <si>
    <t>Tổng tiền chi tham quan nghỉ mát</t>
  </si>
  <si>
    <t>1. K.tra thực hiện chính sách, chế độ với LĐ nữ</t>
  </si>
  <si>
    <t>Công tác Nữ công</t>
  </si>
  <si>
    <t>Ủng hộ từ thiện XH tính đến thời điểm BC</t>
  </si>
  <si>
    <t>Lưu ý: Cách tính cột 4 và cột 5</t>
  </si>
  <si>
    <t xml:space="preserve">Cột 4 = Thực hiện thực tế tổng các tháng từ tháng 1 đến tháng trước báo cáo (2T; 5T; 8T; 11T)   </t>
  </si>
  <si>
    <t>Báo cáo Quý và năm nộp ngày 15 của tháng cuối quý ( 15/3; 15/6; 15/9; 15/12)</t>
  </si>
  <si>
    <t>Tỷ đồng</t>
  </si>
  <si>
    <t>Kim ngạch xuất khẩu:………………................</t>
  </si>
  <si>
    <t>Kim ngạch nhập khẩu:…………………...........</t>
  </si>
  <si>
    <t>Doanh thu:...........................................................</t>
  </si>
  <si>
    <t xml:space="preserve">Giá trị sản xuất công nghiệp: .............................     </t>
  </si>
  <si>
    <t>Ước thực hiện</t>
  </si>
  <si>
    <t>1. Về công nhân viên chức lao động</t>
  </si>
  <si>
    <t>2. Số lượng đoàn viên công đoàn</t>
  </si>
  <si>
    <t>3. Tổ chức bộ máy công đoàn</t>
  </si>
  <si>
    <t>Số  công đoàn cơ sở thành viên</t>
  </si>
  <si>
    <t>Số công đoàn cơ sở bộ phận</t>
  </si>
  <si>
    <t>Số tổ công đoàn bộ phận</t>
  </si>
  <si>
    <t>1. Giỏi việc nước -đảm việc nhà</t>
  </si>
  <si>
    <t>3. Tặng quà nhân dịp 20/10</t>
  </si>
  <si>
    <t>2. Tặng quà nhân ngày 8/3</t>
  </si>
  <si>
    <t>4. Công tác DSKHHGĐ</t>
  </si>
  <si>
    <t>Số cháu con CBCNV được tặng quà 1/6</t>
  </si>
  <si>
    <t xml:space="preserve">Trong đó kiểm tra phối hợp </t>
  </si>
  <si>
    <t>VI</t>
  </si>
  <si>
    <t>Số lần kiểm tra</t>
  </si>
  <si>
    <t>Số lần kiểm tra đồng cấp</t>
  </si>
  <si>
    <t>Số lần kiểm tra cấp dưới</t>
  </si>
  <si>
    <t>Thực hiện các chỉ tiêu Nghị quyết Đại hội Công đoàn Việt Nam lần thứ XI</t>
  </si>
  <si>
    <t>Tổ chức các phong trào thi đua</t>
  </si>
  <si>
    <t>8)</t>
  </si>
  <si>
    <t>4. Phát triển đoàn viên và phát triển thành lập công đoàn cấp dưới CS</t>
  </si>
  <si>
    <t>Phát triển đoàn viên</t>
  </si>
  <si>
    <t>Người</t>
  </si>
  <si>
    <t>Tỉ lệ theo kế hoạch đăng ký</t>
  </si>
  <si>
    <t>%</t>
  </si>
  <si>
    <t>Thành lập công đoàn cấp dưới cơ sở</t>
  </si>
  <si>
    <t>5. Về việc làm</t>
  </si>
  <si>
    <t>6. Về tiền lương</t>
  </si>
  <si>
    <t xml:space="preserve">7. Thu nhập </t>
  </si>
  <si>
    <t>8. Ký hợp đồng lao động</t>
  </si>
  <si>
    <t>9. Đóng BHXH, BHYT:</t>
  </si>
  <si>
    <t>5. Thưởng con học sinh giỏi</t>
  </si>
  <si>
    <t>2. Hoạt động của UBKT</t>
  </si>
  <si>
    <t>3.  Giải quyết khiếu nại, tố cáo</t>
  </si>
  <si>
    <t>Đã kiện toàn Ban Thanh tra nhân dân</t>
  </si>
  <si>
    <t>Tổng số tiền DN nợ lương người lao động</t>
  </si>
  <si>
    <t>10. Nhà ở</t>
  </si>
  <si>
    <t>Số người được đơn vị bố trí nhà ở hoặc hỗ trợ tiền thuê nhà</t>
  </si>
  <si>
    <t>Số người phải tự túc thuê nhà</t>
  </si>
  <si>
    <t>11. Tổ chức cho CBCNVC tham quan nghỉ mát</t>
  </si>
  <si>
    <t>12. Tranh chấp LĐTT, đình công</t>
  </si>
  <si>
    <t>+ Về quyền của người lao động</t>
  </si>
  <si>
    <t>+ Về lợi ích của người lao động</t>
  </si>
  <si>
    <t>+ Về quyên và lợi ích của người lao động</t>
  </si>
  <si>
    <t>+ Về các nguyên nhân khác.</t>
  </si>
  <si>
    <t>13. Tai nạn lao động</t>
  </si>
  <si>
    <t>vụ</t>
  </si>
  <si>
    <t>Tổng số vụ tranh chấp LĐ, đình công xảy ra trong đơn vị</t>
  </si>
  <si>
    <t>Tổng số vụ tai nạn lao động</t>
  </si>
  <si>
    <t>+ Số người chết vì tai nạn lao động</t>
  </si>
  <si>
    <t>Công tác Tuyên truyền giáo dục</t>
  </si>
  <si>
    <t>1. Tuyên truyền giáo dục</t>
  </si>
  <si>
    <t>2. Văn hóa, thể thao</t>
  </si>
  <si>
    <t>Số lượt người tham gia</t>
  </si>
  <si>
    <t>Trong đó Nữ</t>
  </si>
  <si>
    <t xml:space="preserve">Số ĐVCĐ ưu tú được kết nạp vào Đảng </t>
  </si>
  <si>
    <t xml:space="preserve">Số lao động thiếu hoặc không có việc làm </t>
  </si>
  <si>
    <t>Trong đó: Nữ  CNLĐ thiếu hoặc không có việc làm</t>
  </si>
  <si>
    <t>(1)</t>
  </si>
  <si>
    <t>(2)</t>
  </si>
  <si>
    <t>(3)</t>
  </si>
  <si>
    <t>(4)</t>
  </si>
  <si>
    <t>(5)</t>
  </si>
  <si>
    <t>+ Tai nạn lao động chết người</t>
  </si>
  <si>
    <t>Kết quả thực hiện sản xuất kinh doanh quý       /năm 201....</t>
  </si>
  <si>
    <t>9)</t>
  </si>
  <si>
    <t>NHIỆM VỤ TRỌNG TÂM KỲ TỚI</t>
  </si>
  <si>
    <t>BIỂU MẪU ĐÍNH KÈM BÁO CÁO</t>
  </si>
  <si>
    <t>Tổng giá trị tiền thưởng</t>
  </si>
  <si>
    <t>Tổng giá trị tiền quà</t>
  </si>
  <si>
    <t>Tặng quà trung thu</t>
  </si>
  <si>
    <t>Đã tổ chức đối thoại nơi làm việc với NLĐ:</t>
  </si>
  <si>
    <t>e)</t>
  </si>
  <si>
    <t>Lợi nhuận.............................................................</t>
  </si>
  <si>
    <t>Công tác tuyên truyền, giáo dục đoàn viên và người lao động.</t>
  </si>
  <si>
    <t>3. Công đoàn giới thiệu đoàn viên ưu tú cho Đảng</t>
  </si>
  <si>
    <t>VII</t>
  </si>
  <si>
    <t>Các công tác khác:</t>
  </si>
  <si>
    <t>sáng kiến</t>
  </si>
  <si>
    <t>công trình</t>
  </si>
  <si>
    <t>Tiền lương bình quân (người/tháng)</t>
  </si>
  <si>
    <t xml:space="preserve">Thu nhập bình quân (người/tháng) </t>
  </si>
  <si>
    <t>Mức lương cao nhất (người/tháng)</t>
  </si>
  <si>
    <t>Mức lương thấp nhất (người/tháng)</t>
  </si>
  <si>
    <t>Số tiền phụng dưỡng mẹ VNAH bình quân (mẹ/tháng)</t>
  </si>
  <si>
    <t>Số tiền nuôi dưỡng bình quân (cháu/tháng)</t>
  </si>
  <si>
    <t>lượt</t>
  </si>
  <si>
    <t>Số đoàn viên của kỳ báo cáo trước</t>
  </si>
  <si>
    <t>Số  Phó chủ tịch công đoàn cơ sở thành viên</t>
  </si>
  <si>
    <t>Số  ủy viên BCH công đoàn cơ sở thành viên</t>
  </si>
  <si>
    <t>Số  Phó chủ tịch công đoàn cơ sở bộ phận</t>
  </si>
  <si>
    <t>Số  ủy viên BCH công đoàn cơ sở bộ phận</t>
  </si>
  <si>
    <t>Số tổ phó công đoàn bộ phận</t>
  </si>
  <si>
    <t>Tổng số Ủy viên ban kiểm tra công đoàn cơ sở</t>
  </si>
  <si>
    <t>Tổng số trưởng ban quần chúng tại cơ sở</t>
  </si>
  <si>
    <t>Số nữ CBCNV được đề bạt.</t>
  </si>
  <si>
    <t>Trình độ nghiệp vụ của ủy viên BCH công đoàn cơ sở</t>
  </si>
  <si>
    <t>Tiến sỹ</t>
  </si>
  <si>
    <t>Đại học</t>
  </si>
  <si>
    <t>Cao đẳng</t>
  </si>
  <si>
    <t>Trung cấp</t>
  </si>
  <si>
    <t>Số CBCĐ được Bồi dưỡng nghiệp vụ công đoàn</t>
  </si>
  <si>
    <t>Thạc sỹ</t>
  </si>
  <si>
    <t>Tổng số ủy viên BCH công đoàn cơ sở</t>
  </si>
  <si>
    <t>Trong đó : + Số Ủy viên Ban Thường vụ</t>
  </si>
  <si>
    <t xml:space="preserve">                  + Số Phó Chủ tịch Công đoàn cơ sở.</t>
  </si>
  <si>
    <t>Số đoàn viên CNVCLĐ được học văn hóa</t>
  </si>
  <si>
    <t>Số đoàn viên CNVCLĐ được đào tạo nghề</t>
  </si>
  <si>
    <t>Số đoàn viên CNVCLĐ được thi tay nghề</t>
  </si>
  <si>
    <t>Đào tạo:- Đại học  và trên Đại học</t>
  </si>
  <si>
    <t xml:space="preserve"> Đoàn viên CNLĐ được học tập nâng cao trình độ, kỹ năng nghề nghiệp</t>
  </si>
  <si>
    <t xml:space="preserve">              - Chuyên môn nghiệp vụ</t>
  </si>
  <si>
    <t>VIII</t>
  </si>
  <si>
    <t>Số cháu con CNVCLĐ được hỗ trợ tiền gửi trẻ.</t>
  </si>
  <si>
    <t>Số tiền hỗ trợ gửi trẻ (cháu/tháng)</t>
  </si>
  <si>
    <t>Số cháu con CBCNV được gửi tại nhà trẻ, mẫu giáo của doanh nghiệp</t>
  </si>
  <si>
    <t>Số người đăng ký tham gia phong trào giỏi việc nước-đảm việc nhà</t>
  </si>
  <si>
    <t>Số CNLĐ nữ  khó khăn được vay hỗ trợ tiền</t>
  </si>
  <si>
    <t>Số tiền CNLĐ nữ  khó khăn được vay hỗ trợ tiền</t>
  </si>
  <si>
    <t>Số nữ được khen tặng bằng khen TTCP trở lên</t>
  </si>
  <si>
    <t xml:space="preserve">                  + Số  nữ ủy viên Ban Chấp hành</t>
  </si>
  <si>
    <t xml:space="preserve">                  + Số  nữ ủy viên Ban Thường vụ</t>
  </si>
  <si>
    <t>6. Tặng quà nhân ngày 1/6, Trung thu và gửi trẻ</t>
  </si>
  <si>
    <t xml:space="preserve">Đã ký TƯLĐTT :    </t>
  </si>
  <si>
    <t>Số cuộc đối thoại (đến thời điểm báo cáo):</t>
  </si>
  <si>
    <t xml:space="preserve">Thực hiện quy chế dân chủ phối hợp CĐ và CM: </t>
  </si>
  <si>
    <t xml:space="preserve">CÔNG ĐOÀN DỆT MAY VIỆT NAM </t>
  </si>
  <si>
    <t>Công đoàn cơ sở ABC</t>
  </si>
  <si>
    <t>PL:</t>
  </si>
  <si>
    <t>Tên đơn vị</t>
  </si>
  <si>
    <t>Loại đơn vị</t>
  </si>
  <si>
    <t>Lao động</t>
  </si>
  <si>
    <t>Việc làm</t>
  </si>
  <si>
    <t>Tiền lương</t>
  </si>
  <si>
    <t>Nhà ở</t>
  </si>
  <si>
    <t>Thực hiện HĐLĐ, BHXH, BHYT, BHTN</t>
  </si>
  <si>
    <t>Tranh chấp lao động tập thể, đình công</t>
  </si>
  <si>
    <t>Công tác vệ sinh an toàn lao động</t>
  </si>
  <si>
    <t>Thỏa ước LĐ tập thể</t>
  </si>
  <si>
    <t>Thực hiện quy chế dân chủ</t>
  </si>
  <si>
    <t xml:space="preserve">Chăm lo, bảo vệ lợi ích cho đoàn viên và người LĐ </t>
  </si>
  <si>
    <t>Công tác tuyên truyền, giáo dục</t>
  </si>
  <si>
    <t>Công tác nữ công</t>
  </si>
  <si>
    <t>Đoàn viên, cán bộ cán bộ công đoàn</t>
  </si>
  <si>
    <t>Tổng số lao động</t>
  </si>
  <si>
    <t>trong đó : Nữ</t>
  </si>
  <si>
    <t>Số LĐ thiếu việc làm</t>
  </si>
  <si>
    <t>Tiền lương bình quân tháng của 1 người LĐ</t>
  </si>
  <si>
    <t>Tổng số tiền DN còn nợ lương người LĐ</t>
  </si>
  <si>
    <t>Số người được nhà nước, cơ quan, DN bố trí nhà ở</t>
  </si>
  <si>
    <t>Số người phải tự thuê nhà</t>
  </si>
  <si>
    <t>Số LĐ được ký HĐLĐ</t>
  </si>
  <si>
    <t>Số LĐ được đóng BHXH, BHYT, BHTN</t>
  </si>
  <si>
    <t>Tổng số vụ tranh chấp LĐ tập thể, đình công đã xảy ra</t>
  </si>
  <si>
    <t>Nguyên nhân tranh chấp LĐ tập thể , đình công</t>
  </si>
  <si>
    <t>Tổng số vụ tai nạn LĐ</t>
  </si>
  <si>
    <t>trong đó : Tai nạn chết người</t>
  </si>
  <si>
    <t>Số người bị TNLĐ</t>
  </si>
  <si>
    <t>trong đó : Số người chết</t>
  </si>
  <si>
    <t>Số người mắc bệnh nghề nghiệp</t>
  </si>
  <si>
    <t>Đơn vị có thỏa ước LĐ tập thể</t>
  </si>
  <si>
    <t>Đơn vị có tổ chức HN người LĐ hoặc HN cán bộ, công chức</t>
  </si>
  <si>
    <t>Đơn vị có tổ chức đối thoại tại nơi làm việc với người LĐ</t>
  </si>
  <si>
    <t>Đơn vị có ban Thanh tra nhân dân</t>
  </si>
  <si>
    <t>Đơn vị có quy chế dân chủ</t>
  </si>
  <si>
    <t>Số đoàn viên và người LĐ có hoàn cảnh khó khăn, ốm đau được CĐ hỗ trợ, thăm hỏi</t>
  </si>
  <si>
    <t>Số tiền hỗ trợ, thăm hỏi</t>
  </si>
  <si>
    <t>Số đoàn viên và người LĐ được khám sức khỏe định kỳ</t>
  </si>
  <si>
    <t>Số đoàn viên và người LĐ bị xâm hại về quyền, lợi ích được CĐCS đứng ra bảo vệ</t>
  </si>
  <si>
    <t>Sáng kiến</t>
  </si>
  <si>
    <t>Công trình sản phẩm TĐ</t>
  </si>
  <si>
    <t>Tuyên truyền, giáo dục</t>
  </si>
  <si>
    <t>Văn hóa, thể thao</t>
  </si>
  <si>
    <t>Học tập nâng cao trình độ, kỹ năng nghề nghiệp</t>
  </si>
  <si>
    <t>Công đoàn giới thiệu đoàn viên ưu tú cho Đảng</t>
  </si>
  <si>
    <t>Số người đạt danh hiệu "Giỏi việc nước đảm việc nhà"</t>
  </si>
  <si>
    <t>Số ủy viên Ban nữ công quần chúng</t>
  </si>
  <si>
    <t>Tổng số đoàn viên công đoàn</t>
  </si>
  <si>
    <t>Số cán bộ công đoàn chuyên trách</t>
  </si>
  <si>
    <t>Số cán bộ công đoàn không chuyên trách</t>
  </si>
  <si>
    <t>Về quyền</t>
  </si>
  <si>
    <t>Về lợi ích</t>
  </si>
  <si>
    <t>Về quyền và lợi ích</t>
  </si>
  <si>
    <t>Về các nguyên nhân khác</t>
  </si>
  <si>
    <t>Số sáng kiến được công nhận</t>
  </si>
  <si>
    <t>Giá trị làm lợi</t>
  </si>
  <si>
    <t>Tiền thưởng sáng kiến</t>
  </si>
  <si>
    <t>Số công trình sản phẩm thi đua được công nhận</t>
  </si>
  <si>
    <t>Giá trị công trình, sản phẩm thi đua được công nhận</t>
  </si>
  <si>
    <t>Số cuộc tuyên truyền, phổ biến chỉ thị, nghị quyết, chính sách, pháp luật…do CĐ tổ chức</t>
  </si>
  <si>
    <t>Số đoàn viên và người LĐ được học tập, tuyên truyền, phổ biến các Chỉ thị, Nghị quyết của Đảng, chính sách, pháp luật của nhà nước, các Nghị quyết cảu CĐ</t>
  </si>
  <si>
    <t>Số cuộc hội thao, hội diễn văn nghệ do CĐ chủ trì hoặc tham gia tổ chức</t>
  </si>
  <si>
    <t>Số đoàn viên và người LĐ được học tập nâng cao trình độ, kỹ năng nghề nghiệp</t>
  </si>
  <si>
    <t>Số đoàn viên CĐ ưu tú được CĐCS giới thiệu cho tổ chức Đảng</t>
  </si>
  <si>
    <t>Số đoàn viên CĐ ưu tú do CDDCS giới thiệu được kết nạp vào Đảng</t>
  </si>
  <si>
    <t>Đồng</t>
  </si>
  <si>
    <t>Vụ</t>
  </si>
  <si>
    <t>Có/không</t>
  </si>
  <si>
    <t>CT, SP</t>
  </si>
  <si>
    <t>Cuộc</t>
  </si>
  <si>
    <t>đồng/căn</t>
  </si>
  <si>
    <t>Số cuộc tuyên truyền phổ biến chỉ thị, nghị quyết, CSLP...do công đoàn tổ chức</t>
  </si>
  <si>
    <t>Số tiền trợ cấp</t>
  </si>
  <si>
    <t>Số ĐV và NLĐ có khó khăn được CĐ hỗ trợ thăm  hỏi (tính đến TĐ BC)</t>
  </si>
  <si>
    <t>Số ĐV và NLĐ bị xâm phạm về quyền lợi, lợi ích được công đoàn cơ sở bảo vệ quyền lợi</t>
  </si>
  <si>
    <t>Số đoàn viên và NLĐ được học tập, tuyên truyền phổ biến chỉ thị, nghị quyết của Đảng, CSLP của Nhà nước, các nghị quyết của công đoàn</t>
  </si>
  <si>
    <t>Số cuộc hội thao hội diễn do công đoàn chủ trì hoặc tham gia tổ chức</t>
  </si>
  <si>
    <t>Số ĐVCĐ ưu tú được giới thiệu cho tổ chức Đảng</t>
  </si>
  <si>
    <t>Số người đoàn viên và NLĐ được học tập nâng cao trình độ, kỹ năng nghề nghiệp</t>
  </si>
  <si>
    <t>Mức thu nhập cao nhất (người/tháng)</t>
  </si>
  <si>
    <t>Mức thu nhập thấp nhất (người/tháng)</t>
  </si>
  <si>
    <t xml:space="preserve">   Trong đó : nữ</t>
  </si>
  <si>
    <t>Sự nghiệp công lập</t>
  </si>
  <si>
    <t>Số liệu tính đến</t>
  </si>
  <si>
    <t>thời điểm báo cáo</t>
  </si>
  <si>
    <t>cả kỳ báo cáo</t>
  </si>
  <si>
    <t>Số người bị tai nạn lao động</t>
  </si>
  <si>
    <t>Số tiền hỗ trợ</t>
  </si>
  <si>
    <t>..............</t>
  </si>
  <si>
    <t>Thuộc HCSN, DNNN chiếm giữ trên 51% vốn điều lệ:          Tỷ lệ vốn NN:</t>
  </si>
  <si>
    <t>Thuộc Cty cổ phần NN chiếm giữ dưới 51% vốn điều lệ:       Tỷ lệ vốn NN:</t>
  </si>
  <si>
    <t>Thuộc DN có vốn đầu tư nước ngoài:                        Tỷ lệ vốn nước ngoài:</t>
  </si>
  <si>
    <t xml:space="preserve">Có tham gia ký TƯLĐTT ngành: </t>
  </si>
  <si>
    <t xml:space="preserve"> đồng</t>
  </si>
  <si>
    <t>3.9</t>
  </si>
  <si>
    <t>Mẫu 2-CĐCS</t>
  </si>
  <si>
    <t>Cột 5 = Cột 4 cộng ước của tháng kế tiếp (BC: Quý 1; 5 tháng đầu năm; 9 tháng hoặc TK năm)</t>
  </si>
  <si>
    <t>Thực hiện các chỉ tiêu Nghị quyết Đại hội Công đoàn Việt Nam lần thứ XI. Nghị quyết Đại hội IV Công đoàn Dệt May Việt Nam.</t>
  </si>
  <si>
    <t>..................... Năm 201...........</t>
  </si>
  <si>
    <t>…………, ngày      tháng      năm 201...</t>
  </si>
  <si>
    <t>Đơn vị tính</t>
  </si>
  <si>
    <t>DN</t>
  </si>
  <si>
    <t>triệu đồng</t>
  </si>
  <si>
    <t>2.</t>
  </si>
  <si>
    <t>Số DN nợ đóng BHXH, BHYT, BHTN</t>
  </si>
  <si>
    <t>Số tiền DN nợ đóng BHXH, BHYT, BHTN</t>
  </si>
  <si>
    <t>3.</t>
  </si>
  <si>
    <t>Số vụ tranh chấp lao động tập thể, đình công đã xẩy ra. Trong đó:</t>
  </si>
  <si>
    <t>+ Doanh nghiệp nhà nước</t>
  </si>
  <si>
    <t>+ Doanh nghiệp ngoài nhà nước</t>
  </si>
  <si>
    <t>+ Doanh nghiệp có vốn đầu tư nước ngoài</t>
  </si>
  <si>
    <t>4.</t>
  </si>
  <si>
    <t>Số vụ tai nạn lao động. Trong đó:</t>
  </si>
  <si>
    <t>+ Doanh nghiệp có công đoàn</t>
  </si>
  <si>
    <t>+ Doanh nghiệp không có công đoàn</t>
  </si>
  <si>
    <t>Số người bị tai nạn lao động. Trong đó:</t>
  </si>
  <si>
    <t>Số người chết vì tai nạn lao động. Trong đó:</t>
  </si>
  <si>
    <t>5.</t>
  </si>
  <si>
    <t>+ Số người mắc mới trong kỳ báo cáo</t>
  </si>
  <si>
    <t>Số DN có thành lập mạng lưới an toàn vệ sinh viên</t>
  </si>
  <si>
    <t>Số an toàn vệ sinh viên</t>
  </si>
  <si>
    <t>7.</t>
  </si>
  <si>
    <t>9.</t>
  </si>
  <si>
    <t>10.</t>
  </si>
  <si>
    <t>+ Đối thoại định kỳ</t>
  </si>
  <si>
    <t>+ Đối thoại đột xuất</t>
  </si>
  <si>
    <t>+ Cơ quan nhà nước, đơn vị sự nghiệp công lập</t>
  </si>
  <si>
    <t>12.</t>
  </si>
  <si>
    <t>Số người được tư vấn pháp luật</t>
  </si>
  <si>
    <t>13.</t>
  </si>
  <si>
    <t>Số người được bảo vệ tại tòa án</t>
  </si>
  <si>
    <t>15.</t>
  </si>
  <si>
    <t>Số đoàn viên và người lao động có hoàn cảnh khó khăn được công đoàn hỗ trợ, thăm hỏi</t>
  </si>
  <si>
    <t>Số đoàn viên, người lao động được thụ hưởng chương trình “Phúc lợi cho đoàn viên và người lao động”</t>
  </si>
  <si>
    <t>lượt người</t>
  </si>
  <si>
    <t>Số tiền hưởng lợi</t>
  </si>
  <si>
    <t>16.</t>
  </si>
  <si>
    <t>Quỹ trợ vốn (chương trình, dự án tài chính vi mô)</t>
  </si>
  <si>
    <t>nhà</t>
  </si>
  <si>
    <t>17.</t>
  </si>
  <si>
    <t>18.</t>
  </si>
  <si>
    <t>Quỹ quốc gia về việc làm</t>
  </si>
  <si>
    <t>19.</t>
  </si>
  <si>
    <t>20.</t>
  </si>
  <si>
    <t>Số công trình, sản phẩm thi đua được công nhận</t>
  </si>
  <si>
    <t>21.</t>
  </si>
  <si>
    <t>Số đoàn viên và người lao động được học tập nâng cao trình độ, kỹ năng nghề nghiệp</t>
  </si>
  <si>
    <t>25.</t>
  </si>
  <si>
    <t>Số công đoàn cấp trên trực tiếp cơ sở thành lập ban nữ công quần chúng</t>
  </si>
  <si>
    <t>26.</t>
  </si>
  <si>
    <t>Số CĐCS khu vực HCSN, DNNN có từ 10 nữ đoàn viên trở lên. Trong đó:</t>
  </si>
  <si>
    <t>BNC</t>
  </si>
  <si>
    <t>27.</t>
  </si>
  <si>
    <t>Số CĐCS ngoài khu vực NN có từ 10 nữ đoàn viên trở lên. Trong đó:</t>
  </si>
  <si>
    <t>CĐCS</t>
  </si>
  <si>
    <t>28.</t>
  </si>
  <si>
    <t>Tổng số ủy viên ban nữ công quần chúng. Trong đó:</t>
  </si>
  <si>
    <t>+ Công đoàn cơ sở khu vực HCSN và DNNN</t>
  </si>
  <si>
    <t>+ CĐCS ngoài khu vực Nhà nước</t>
  </si>
  <si>
    <t>29.</t>
  </si>
  <si>
    <t>Số người được khen thưởng phong trào thi đua “Giỏi việc nước, đảm việc nhà”, Trong đó:</t>
  </si>
  <si>
    <t>+ Khu vực HCSN và DNNN</t>
  </si>
  <si>
    <t>+ Khu vực ngoài Nhà nước</t>
  </si>
  <si>
    <t>Công tác kiểm tra</t>
  </si>
  <si>
    <t>30.</t>
  </si>
  <si>
    <t>Công tác tổ chức</t>
  </si>
  <si>
    <t>31.</t>
  </si>
  <si>
    <t>32.</t>
  </si>
  <si>
    <t>+ Tổng số đoàn viên kết nạp mới</t>
  </si>
  <si>
    <t>+ Tổng số đoàn viên giảm</t>
  </si>
  <si>
    <t>+ Tổng số đoàn viên tăng (giảm thực tế)</t>
  </si>
  <si>
    <t>33.</t>
  </si>
  <si>
    <t>+ Cơ quan hành chính, đơn vị sự nghiệp</t>
  </si>
  <si>
    <t>+ Doanh nghiệp Nhà nước</t>
  </si>
  <si>
    <t>+ Số nghiệp đoàn</t>
  </si>
  <si>
    <t>NĐ</t>
  </si>
  <si>
    <t>34.</t>
  </si>
  <si>
    <t>Tổng số công đoàn cấp trên trực tiếp cơ sở</t>
  </si>
  <si>
    <t>35.</t>
  </si>
  <si>
    <t>Số doanh nghiệp đã thành lập công đoàn cơ sở</t>
  </si>
  <si>
    <t>36.</t>
  </si>
  <si>
    <t>37.</t>
  </si>
  <si>
    <t>Số đoàn viên công đoàn được CĐCS giới thiệu cho tổ chức Đảng xem xét, kết nạp</t>
  </si>
  <si>
    <t>Số đoàn viên công đoàn được kết nạp vào Đảng</t>
  </si>
  <si>
    <t>38.</t>
  </si>
  <si>
    <t>Số CĐ cấp trên trực tiếp cơ sở hoàn thành xuất sắc nhiệm vụ</t>
  </si>
  <si>
    <t>39.</t>
  </si>
  <si>
    <t>Số CĐ cơ sở khu vực nhà nước hoàn thành xuất sắc nhiệm vụ</t>
  </si>
  <si>
    <t>1.</t>
  </si>
  <si>
    <t>8.</t>
  </si>
  <si>
    <t>14.</t>
  </si>
  <si>
    <t>22.</t>
  </si>
  <si>
    <t>23.</t>
  </si>
  <si>
    <t>Số đoàn viên, người lao động được tham gia hoạt động văn hoá, thể thao, hội diễn văn nghệ do công đoàn tổ chức</t>
  </si>
  <si>
    <t>24.</t>
  </si>
  <si>
    <t>Tình hình CNVCLĐ và việc thực hiện một số chính sách quan trọng đối với người lao động</t>
  </si>
  <si>
    <t>Số DN nợ lương người lao động</t>
  </si>
  <si>
    <t>Số tiền lương DN nợ người lao động</t>
  </si>
  <si>
    <t>Số vụ tai nạn lao động chết người. Trong đó:</t>
  </si>
  <si>
    <t>Số người mắc bệnh nghề nghiệp. Trong đó:</t>
  </si>
  <si>
    <t>6</t>
  </si>
  <si>
    <t>Đại diện chăm lo, bảo vệ quyền, lợi ích hợp pháp, chính đáng của người lao động</t>
  </si>
  <si>
    <t>Số doanh nghiệp có thoả ước lao động tập thể</t>
  </si>
  <si>
    <t>+ DN ngoài nhà nước</t>
  </si>
  <si>
    <t>+ DN có vốn đầu tư nước ngoài</t>
  </si>
  <si>
    <t>Tổng số cơ quan, đơn vị thuộc đối tượng tổ chức hội nghị CB,CC,VC</t>
  </si>
  <si>
    <t>Số cơ quan, đơn vị thuộc đối tượng đã tổ chức hội nghị CB,CC,VC</t>
  </si>
  <si>
    <t>Số DN nhà nước đã tổ chức hội nghị NLĐ</t>
  </si>
  <si>
    <t>Số DN ngoài khu vực NN đã tổ chức hội nghị NLĐ</t>
  </si>
  <si>
    <t>Số DN nhà nước đã tổ chức đối thoại tại nơi làm việc. Trong đó:</t>
  </si>
  <si>
    <t>Số DN ngoài khu vực nhà nước đã tổ chức đối thoại tại nơi làm việc. Trong đó:</t>
  </si>
  <si>
    <t>11.</t>
  </si>
  <si>
    <t>Số cơ quan, đơn vị, doanh nghiệp đã xây dựng quy chế dân chủ ở cơ sở. Trong đó:</t>
  </si>
  <si>
    <t>Giám sát, phản biện xã hội theo Quyết định 217-QĐ/TW của Bộ Chính trị</t>
  </si>
  <si>
    <t>+ Số cuộc CĐ chủ trì giám sát</t>
  </si>
  <si>
    <t>+ Số cuộc CĐ tham gia giám sát</t>
  </si>
  <si>
    <t>+ Số cuộc hội nghị phản biện</t>
  </si>
  <si>
    <t>Quỹ xã hội công đoàn (do đoàn viên, NLĐ và các tổ chức, cá nhân đóng góp, tài trợ)</t>
  </si>
  <si>
    <t>+ Số tiền vận động được trong kỳ báo cáo</t>
  </si>
  <si>
    <t>+ Hỗ trợ xây dựng, sửa chữa nhà “Mái ấm CĐ”</t>
  </si>
  <si>
    <t>+ Số tiền hỗ trợ xây mới, sửa chữa</t>
  </si>
  <si>
    <t>+ Số vốn cho vay trong kỳ báo cáo</t>
  </si>
  <si>
    <t>+ Số người được cho vay</t>
  </si>
  <si>
    <t>Giá trị làm lợi từ các công trình, sản phẩm thi đua được công nhận</t>
  </si>
  <si>
    <t>Số người đạt danh hiệu “Chiến sĩ thi đua cơ sở”</t>
  </si>
  <si>
    <t>Số đoàn viên, người lao động được học tập, tuyên truyền, phổ biến các Chỉ thị, NQ của Đảng, chính sách pháp luật của nhà nước, các nghị quyết của Công đoàn</t>
  </si>
  <si>
    <t>+ Số BNC quần chúng đã thành lập đầu kỳ báo cáo</t>
  </si>
  <si>
    <t>+ Số BNC quần chúng thành lập mới trong kỳ báo cáo</t>
  </si>
  <si>
    <t>+ Công đoàn cấp trên trực tiếp cơ sở</t>
  </si>
  <si>
    <t>Tổng số CNVCLĐ</t>
  </si>
  <si>
    <t>Tổng số đoàn viên công đoàn. Trong đó:</t>
  </si>
  <si>
    <t>Tổng số công đoàn cơ sở. Trong đó:</t>
  </si>
  <si>
    <t>Số DN có 25 công nhân lao động trở lên. Trong đó:</t>
  </si>
  <si>
    <t>Tổng số cán bộ công đoàn chuyên trách  được đào tạo, bồi dưỡng, tập huấn</t>
  </si>
  <si>
    <t>Số cán bộ công đoàn không chuyên trách được đào tạo, bồi dưỡng, tập huấn về nghiệp vụ công đoàn</t>
  </si>
  <si>
    <t>Số CĐ cơ sở ngoài khu vực nhà nước hoàn thành xuất sắc nhiệm vụ</t>
  </si>
  <si>
    <t>BÁO CÁO TỔNG HỢP SỐ LIỆU VỀ HOẠT ĐỘNG CÔNG ĐOÀN</t>
  </si>
  <si>
    <t>+ Doanh nghiệp ngoài khu vực nhà nước</t>
  </si>
  <si>
    <t>Số CĐCS trực thuộc đã tổ chức thực hiện việc kiểm tra tài chính cùng cấp trong kỳ</t>
  </si>
  <si>
    <t>(Số liệu tính đến ngày : 31/10)</t>
  </si>
  <si>
    <t>số lượng</t>
  </si>
  <si>
    <t>LIÊN ĐOÀN LAO ĐỘNG TỈNH BÌNH ĐỊNH</t>
  </si>
  <si>
    <t>NĂM 2022</t>
  </si>
  <si>
    <r>
      <t xml:space="preserve">                                                  </t>
    </r>
    <r>
      <rPr>
        <i/>
        <sz val="14"/>
        <rFont val="Times New Roman"/>
        <family val="1"/>
      </rPr>
      <t xml:space="preserve">     Bình Định, ngày     tháng     năm 2022</t>
    </r>
  </si>
  <si>
    <t>LĐLĐ, CĐN…..........................................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</si>
</sst>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0"/>
      <name val="Arial"/>
    </font>
    <font>
      <sz val="13"/>
      <name val="Times New Roman"/>
      <family val="1"/>
    </font>
    <font>
      <b/>
      <sz val="13"/>
      <name val="Times New Roman"/>
      <family val="1"/>
    </font>
    <font>
      <i/>
      <sz val="13"/>
      <name val="Times New Roman"/>
      <family val="1"/>
    </font>
    <font>
      <b/>
      <sz val="12"/>
      <name val="Times New Roman"/>
      <family val="1"/>
    </font>
    <font>
      <sz val="8"/>
      <name val="Arial"/>
      <family val="2"/>
    </font>
    <font>
      <b/>
      <sz val="14"/>
      <name val="Times New Roman"/>
      <family val="1"/>
    </font>
    <font>
      <sz val="14"/>
      <name val="Times New Roman"/>
      <family val="1"/>
    </font>
    <font>
      <b/>
      <i/>
      <sz val="13"/>
      <name val="Times New Roman"/>
      <family val="1"/>
    </font>
    <font>
      <b/>
      <sz val="10"/>
      <name val="Arial"/>
      <family val="2"/>
    </font>
    <font>
      <sz val="12"/>
      <name val="Arial"/>
      <family val="2"/>
    </font>
    <font>
      <sz val="10"/>
      <name val="Times New Roman"/>
      <family val="1"/>
    </font>
    <font>
      <sz val="12"/>
      <name val="Times New Roman"/>
      <family val="1"/>
    </font>
    <font>
      <b/>
      <sz val="11"/>
      <name val="Times New Roman"/>
      <family val="1"/>
    </font>
    <font>
      <b/>
      <sz val="10"/>
      <name val="Times New Roman"/>
      <family val="1"/>
    </font>
    <font>
      <sz val="14"/>
      <name val="Arial"/>
      <family val="2"/>
    </font>
    <font>
      <sz val="11"/>
      <name val="Times New Roman"/>
      <family val="1"/>
    </font>
    <font>
      <i/>
      <sz val="11"/>
      <name val="Times New Roman"/>
      <family val="1"/>
    </font>
    <font>
      <i/>
      <sz val="10"/>
      <name val="Arial"/>
      <family val="2"/>
    </font>
    <font>
      <sz val="10"/>
      <name val="Arial"/>
      <family val="2"/>
    </font>
    <font>
      <sz val="14"/>
      <name val="Arial"/>
      <family val="2"/>
    </font>
    <font>
      <i/>
      <sz val="12"/>
      <name val="Times New Roman"/>
      <family val="1"/>
    </font>
    <font>
      <i/>
      <sz val="11"/>
      <name val="Arial"/>
      <family val="2"/>
    </font>
    <font>
      <sz val="11"/>
      <name val="Arial"/>
      <family val="2"/>
    </font>
    <font>
      <i/>
      <sz val="10"/>
      <name val="Arial"/>
      <family val="2"/>
    </font>
    <font>
      <sz val="10.5"/>
      <name val="Times New Roman"/>
      <family val="1"/>
    </font>
    <font>
      <sz val="12.5"/>
      <name val="Times New Roman"/>
      <family val="1"/>
    </font>
    <font>
      <b/>
      <sz val="9"/>
      <name val="Times New Roman"/>
      <family val="1"/>
    </font>
    <font>
      <i/>
      <sz val="10"/>
      <name val="Times New Roman"/>
      <family val="1"/>
    </font>
    <font>
      <b/>
      <sz val="9"/>
      <color theme="1"/>
      <name val="Calibri"/>
      <family val="2"/>
      <scheme val="minor"/>
    </font>
    <font>
      <sz val="9"/>
      <color theme="1"/>
      <name val="Calibri"/>
      <family val="2"/>
      <scheme val="minor"/>
    </font>
    <font>
      <i/>
      <sz val="9"/>
      <color theme="1"/>
      <name val="Calibri"/>
      <family val="2"/>
      <scheme val="minor"/>
    </font>
    <font>
      <sz val="10"/>
      <color theme="1"/>
      <name val="Calibri"/>
      <family val="2"/>
      <scheme val="minor"/>
    </font>
    <font>
      <sz val="12"/>
      <color theme="1"/>
      <name val="Times New Roman"/>
      <family val="1"/>
    </font>
    <font>
      <sz val="13"/>
      <name val="Times New Roman"/>
      <family val="1"/>
      <charset val="163"/>
    </font>
    <font>
      <b/>
      <sz val="14"/>
      <name val="Times New Roman"/>
      <family val="1"/>
      <charset val="163"/>
    </font>
    <font>
      <i/>
      <sz val="14"/>
      <name val="Times New Roman"/>
      <family val="1"/>
    </font>
    <font>
      <sz val="14"/>
      <color rgb="FF000000"/>
      <name val="Times New Roman"/>
      <family val="1"/>
    </font>
    <font>
      <sz val="10"/>
      <name val="Arial"/>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9" fillId="0" borderId="0"/>
    <xf numFmtId="43" fontId="38" fillId="0" borderId="0" applyFont="0" applyFill="0" applyBorder="0" applyAlignment="0" applyProtection="0"/>
  </cellStyleXfs>
  <cellXfs count="176">
    <xf numFmtId="0" fontId="0" fillId="0" borderId="0" xfId="0"/>
    <xf numFmtId="0" fontId="11" fillId="0" borderId="0" xfId="0" applyFont="1"/>
    <xf numFmtId="0" fontId="2" fillId="0" borderId="0" xfId="0" applyFont="1"/>
    <xf numFmtId="0" fontId="7" fillId="0" borderId="0" xfId="0" applyFont="1"/>
    <xf numFmtId="0" fontId="20" fillId="0" borderId="0" xfId="0" applyFont="1"/>
    <xf numFmtId="0" fontId="2" fillId="0" borderId="0" xfId="0" applyFont="1" applyAlignment="1">
      <alignment horizontal="left"/>
    </xf>
    <xf numFmtId="0" fontId="1" fillId="0" borderId="0" xfId="0" applyFont="1" applyAlignment="1">
      <alignment horizontal="center"/>
    </xf>
    <xf numFmtId="0" fontId="12" fillId="0" borderId="0" xfId="0" applyFont="1"/>
    <xf numFmtId="0" fontId="1" fillId="0" borderId="0" xfId="0" applyFont="1"/>
    <xf numFmtId="0" fontId="2" fillId="0" borderId="1" xfId="0" applyFont="1" applyBorder="1" applyAlignment="1">
      <alignment horizontal="center"/>
    </xf>
    <xf numFmtId="0" fontId="4" fillId="0" borderId="1" xfId="0" applyFont="1" applyBorder="1" applyAlignment="1">
      <alignment horizontal="center"/>
    </xf>
    <xf numFmtId="0" fontId="2" fillId="0" borderId="2" xfId="0" applyFont="1" applyBorder="1" applyAlignment="1">
      <alignment horizontal="center"/>
    </xf>
    <xf numFmtId="0" fontId="4" fillId="0" borderId="2" xfId="0" applyFont="1" applyBorder="1" applyAlignment="1">
      <alignment horizontal="center"/>
    </xf>
    <xf numFmtId="3" fontId="14" fillId="0" borderId="1" xfId="0" applyNumberFormat="1" applyFont="1" applyBorder="1" applyAlignment="1">
      <alignment horizontal="center"/>
    </xf>
    <xf numFmtId="0" fontId="2" fillId="0" borderId="3" xfId="0" applyFont="1" applyBorder="1" applyAlignment="1">
      <alignment horizontal="center"/>
    </xf>
    <xf numFmtId="0" fontId="4" fillId="0" borderId="3" xfId="0" applyFont="1" applyBorder="1" applyAlignment="1">
      <alignment horizontal="center"/>
    </xf>
    <xf numFmtId="3" fontId="14" fillId="0" borderId="3" xfId="0" applyNumberFormat="1" applyFont="1" applyBorder="1" applyAlignment="1">
      <alignment horizontal="center"/>
    </xf>
    <xf numFmtId="3" fontId="27" fillId="0" borderId="3" xfId="0" applyNumberFormat="1" applyFont="1" applyBorder="1" applyAlignment="1">
      <alignment horizontal="center"/>
    </xf>
    <xf numFmtId="49" fontId="11" fillId="0" borderId="3" xfId="0" applyNumberFormat="1" applyFont="1" applyBorder="1" applyAlignment="1">
      <alignment horizontal="center"/>
    </xf>
    <xf numFmtId="49" fontId="19" fillId="0" borderId="0" xfId="0" applyNumberFormat="1" applyFont="1"/>
    <xf numFmtId="0" fontId="2" fillId="0" borderId="4" xfId="0" applyFont="1" applyBorder="1" applyAlignment="1">
      <alignment horizontal="center"/>
    </xf>
    <xf numFmtId="0" fontId="2" fillId="0" borderId="4" xfId="0" applyFont="1" applyBorder="1" applyAlignment="1">
      <alignment horizontal="left"/>
    </xf>
    <xf numFmtId="0" fontId="4" fillId="0" borderId="4" xfId="0" applyFont="1" applyBorder="1" applyAlignment="1">
      <alignment horizontal="center"/>
    </xf>
    <xf numFmtId="3" fontId="2" fillId="0" borderId="3" xfId="0" applyNumberFormat="1" applyFont="1" applyBorder="1" applyAlignment="1">
      <alignment horizontal="center"/>
    </xf>
    <xf numFmtId="0" fontId="6" fillId="0" borderId="4" xfId="0" applyFont="1" applyBorder="1" applyAlignment="1">
      <alignment horizontal="center"/>
    </xf>
    <xf numFmtId="0" fontId="1" fillId="0" borderId="4" xfId="0" applyFont="1" applyBorder="1" applyAlignment="1">
      <alignment horizontal="center"/>
    </xf>
    <xf numFmtId="0" fontId="2" fillId="0" borderId="4" xfId="0" applyFont="1" applyBorder="1"/>
    <xf numFmtId="0" fontId="12" fillId="0" borderId="4" xfId="0" applyFont="1" applyBorder="1" applyAlignment="1">
      <alignment horizontal="center"/>
    </xf>
    <xf numFmtId="0" fontId="1" fillId="0" borderId="4" xfId="0" applyFont="1" applyBorder="1"/>
    <xf numFmtId="0" fontId="2" fillId="0" borderId="4" xfId="0" applyFont="1" applyBorder="1" applyAlignment="1">
      <alignment wrapText="1"/>
    </xf>
    <xf numFmtId="3" fontId="1" fillId="0" borderId="4" xfId="0" applyNumberFormat="1" applyFont="1" applyBorder="1"/>
    <xf numFmtId="0" fontId="12" fillId="0" borderId="4" xfId="0" applyFont="1" applyBorder="1"/>
    <xf numFmtId="0" fontId="11" fillId="0" borderId="4" xfId="0" applyFont="1" applyBorder="1" applyAlignment="1">
      <alignment horizontal="center"/>
    </xf>
    <xf numFmtId="0" fontId="1" fillId="0" borderId="3" xfId="0" applyFont="1" applyBorder="1" applyAlignment="1">
      <alignment horizontal="center"/>
    </xf>
    <xf numFmtId="0" fontId="25" fillId="0" borderId="4" xfId="0" applyFont="1" applyBorder="1"/>
    <xf numFmtId="0" fontId="4" fillId="0" borderId="4" xfId="0" applyFont="1" applyBorder="1"/>
    <xf numFmtId="0" fontId="0" fillId="0" borderId="4" xfId="0" applyBorder="1"/>
    <xf numFmtId="0" fontId="16" fillId="0" borderId="4" xfId="0" applyFont="1" applyBorder="1"/>
    <xf numFmtId="49" fontId="1" fillId="0" borderId="4" xfId="0" applyNumberFormat="1" applyFont="1" applyBorder="1"/>
    <xf numFmtId="0" fontId="1" fillId="0" borderId="4" xfId="0" applyFont="1" applyBorder="1" applyAlignment="1">
      <alignment horizontal="center" vertical="center"/>
    </xf>
    <xf numFmtId="0" fontId="1" fillId="0" borderId="4" xfId="0" applyFont="1" applyBorder="1" applyAlignment="1">
      <alignment wrapText="1"/>
    </xf>
    <xf numFmtId="0" fontId="26" fillId="0" borderId="4" xfId="0" applyFont="1" applyBorder="1" applyAlignment="1">
      <alignment wrapText="1"/>
    </xf>
    <xf numFmtId="0" fontId="12" fillId="0" borderId="4" xfId="0" applyFont="1" applyBorder="1" applyAlignment="1">
      <alignment horizontal="center" vertical="center"/>
    </xf>
    <xf numFmtId="0" fontId="12" fillId="0" borderId="1" xfId="0" applyFont="1" applyBorder="1" applyAlignment="1">
      <alignment horizontal="center"/>
    </xf>
    <xf numFmtId="3" fontId="1" fillId="0" borderId="1" xfId="0" applyNumberFormat="1" applyFont="1" applyBorder="1"/>
    <xf numFmtId="0" fontId="4" fillId="0" borderId="1" xfId="0" applyFont="1" applyBorder="1"/>
    <xf numFmtId="0" fontId="16" fillId="0" borderId="0" xfId="0" applyFont="1"/>
    <xf numFmtId="0" fontId="17" fillId="0" borderId="0" xfId="0" applyFont="1"/>
    <xf numFmtId="0" fontId="18" fillId="0" borderId="0" xfId="0" applyFont="1"/>
    <xf numFmtId="3" fontId="1" fillId="0" borderId="0" xfId="0" applyNumberFormat="1" applyFont="1" applyAlignment="1">
      <alignment horizontal="center"/>
    </xf>
    <xf numFmtId="0" fontId="23" fillId="0" borderId="0" xfId="0" applyFont="1"/>
    <xf numFmtId="0" fontId="8" fillId="0" borderId="0" xfId="0" applyFont="1"/>
    <xf numFmtId="0" fontId="12" fillId="0" borderId="0" xfId="0" applyFont="1" applyAlignment="1">
      <alignment horizontal="center"/>
    </xf>
    <xf numFmtId="3" fontId="1" fillId="0" borderId="0" xfId="0" applyNumberFormat="1" applyFont="1"/>
    <xf numFmtId="0" fontId="21" fillId="0" borderId="0" xfId="0" applyFont="1" applyAlignment="1">
      <alignment horizontal="center"/>
    </xf>
    <xf numFmtId="3" fontId="17" fillId="0" borderId="0" xfId="0" applyNumberFormat="1" applyFont="1"/>
    <xf numFmtId="0" fontId="22" fillId="0" borderId="0" xfId="0" applyFont="1"/>
    <xf numFmtId="0" fontId="3" fillId="0" borderId="0" xfId="0" applyFont="1"/>
    <xf numFmtId="0" fontId="24" fillId="0" borderId="0" xfId="0" applyFont="1"/>
    <xf numFmtId="0" fontId="12" fillId="0" borderId="4" xfId="0" applyFont="1" applyBorder="1" applyAlignment="1">
      <alignment wrapText="1"/>
    </xf>
    <xf numFmtId="2" fontId="1" fillId="0" borderId="4" xfId="0" applyNumberFormat="1" applyFont="1" applyBorder="1" applyAlignment="1">
      <alignment horizontal="center"/>
    </xf>
    <xf numFmtId="0" fontId="29" fillId="0" borderId="4" xfId="0" applyFont="1" applyBorder="1" applyAlignment="1">
      <alignment horizontal="center" vertical="center"/>
    </xf>
    <xf numFmtId="0" fontId="29" fillId="0" borderId="4" xfId="0" applyFont="1" applyBorder="1" applyAlignment="1">
      <alignment horizontal="center" vertical="center" wrapText="1"/>
    </xf>
    <xf numFmtId="0" fontId="30" fillId="0" borderId="0" xfId="0" applyFont="1" applyAlignment="1">
      <alignment horizontal="center" vertical="top" wrapText="1"/>
    </xf>
    <xf numFmtId="49" fontId="30" fillId="0" borderId="0" xfId="0" applyNumberFormat="1" applyFont="1" applyAlignment="1">
      <alignment horizontal="center" vertical="top" wrapText="1"/>
    </xf>
    <xf numFmtId="0" fontId="29" fillId="0" borderId="0" xfId="0" applyFont="1"/>
    <xf numFmtId="0" fontId="30" fillId="0" borderId="4" xfId="0" applyFont="1" applyBorder="1" applyAlignment="1">
      <alignment horizontal="center" vertical="top" wrapText="1"/>
    </xf>
    <xf numFmtId="0" fontId="29" fillId="0" borderId="4" xfId="0" applyFont="1" applyBorder="1" applyAlignment="1">
      <alignment horizontal="center" vertical="top" wrapText="1"/>
    </xf>
    <xf numFmtId="0" fontId="31" fillId="0" borderId="4" xfId="0" applyFont="1" applyBorder="1" applyAlignment="1">
      <alignment horizontal="center" vertical="top" wrapText="1"/>
    </xf>
    <xf numFmtId="3" fontId="0" fillId="0" borderId="0" xfId="0" applyNumberFormat="1"/>
    <xf numFmtId="3" fontId="2" fillId="0" borderId="3" xfId="0" applyNumberFormat="1" applyFont="1" applyBorder="1" applyAlignment="1" applyProtection="1">
      <alignment horizontal="center"/>
      <protection locked="0"/>
    </xf>
    <xf numFmtId="0" fontId="6" fillId="0" borderId="4" xfId="0" applyFont="1" applyBorder="1" applyAlignment="1" applyProtection="1">
      <alignment horizontal="center"/>
      <protection locked="0"/>
    </xf>
    <xf numFmtId="3" fontId="1" fillId="0" borderId="4" xfId="0" applyNumberFormat="1" applyFont="1" applyBorder="1" applyProtection="1">
      <protection locked="0"/>
    </xf>
    <xf numFmtId="0" fontId="7" fillId="0" borderId="4" xfId="0" applyFont="1" applyBorder="1" applyProtection="1">
      <protection locked="0"/>
    </xf>
    <xf numFmtId="3" fontId="2" fillId="0" borderId="4" xfId="0" applyNumberFormat="1" applyFont="1" applyBorder="1" applyProtection="1">
      <protection locked="0"/>
    </xf>
    <xf numFmtId="0" fontId="6" fillId="0" borderId="4" xfId="0" applyFont="1" applyBorder="1" applyProtection="1">
      <protection locked="0"/>
    </xf>
    <xf numFmtId="4" fontId="1" fillId="0" borderId="4" xfId="0" applyNumberFormat="1" applyFont="1" applyBorder="1" applyProtection="1">
      <protection locked="0"/>
    </xf>
    <xf numFmtId="0" fontId="0" fillId="0" borderId="4" xfId="0" applyBorder="1" applyProtection="1">
      <protection locked="0"/>
    </xf>
    <xf numFmtId="3" fontId="2" fillId="0" borderId="1" xfId="0" applyNumberFormat="1" applyFont="1" applyBorder="1" applyProtection="1">
      <protection locked="0"/>
    </xf>
    <xf numFmtId="0" fontId="15" fillId="0" borderId="4" xfId="0" applyFont="1" applyBorder="1" applyProtection="1">
      <protection locked="0"/>
    </xf>
    <xf numFmtId="0" fontId="11" fillId="0" borderId="0" xfId="0" applyFont="1" applyProtection="1">
      <protection locked="0"/>
    </xf>
    <xf numFmtId="0" fontId="0" fillId="0" borderId="0" xfId="0" applyProtection="1">
      <protection locked="0"/>
    </xf>
    <xf numFmtId="0" fontId="10" fillId="0" borderId="0" xfId="0" applyFont="1" applyAlignment="1" applyProtection="1">
      <alignment horizontal="center"/>
      <protection locked="0"/>
    </xf>
    <xf numFmtId="2" fontId="28" fillId="0" borderId="0" xfId="0" applyNumberFormat="1" applyFont="1" applyAlignment="1" applyProtection="1">
      <alignment horizontal="right"/>
      <protection locked="0"/>
    </xf>
    <xf numFmtId="0" fontId="2" fillId="0" borderId="0" xfId="0" applyFont="1" applyAlignment="1" applyProtection="1">
      <alignment horizontal="center"/>
      <protection locked="0"/>
    </xf>
    <xf numFmtId="0" fontId="4" fillId="0" borderId="0" xfId="0" applyFont="1" applyAlignment="1" applyProtection="1">
      <alignment horizontal="center"/>
      <protection locked="0"/>
    </xf>
    <xf numFmtId="3" fontId="13" fillId="0" borderId="0" xfId="0" applyNumberFormat="1" applyFont="1" applyProtection="1">
      <protection locked="0"/>
    </xf>
    <xf numFmtId="3" fontId="2" fillId="0" borderId="0" xfId="0" applyNumberFormat="1" applyFont="1" applyProtection="1">
      <protection locked="0"/>
    </xf>
    <xf numFmtId="0" fontId="14" fillId="0" borderId="0" xfId="0" applyFont="1" applyProtection="1">
      <protection locked="0"/>
    </xf>
    <xf numFmtId="0" fontId="12" fillId="0" borderId="0" xfId="0" applyFont="1" applyAlignment="1" applyProtection="1">
      <alignment horizontal="center"/>
      <protection locked="0"/>
    </xf>
    <xf numFmtId="3" fontId="1" fillId="0" borderId="0" xfId="0" applyNumberFormat="1" applyFont="1" applyProtection="1">
      <protection locked="0"/>
    </xf>
    <xf numFmtId="0" fontId="11" fillId="0" borderId="0" xfId="0" applyFont="1" applyAlignment="1" applyProtection="1">
      <alignment horizontal="right" vertical="center"/>
      <protection locked="0"/>
    </xf>
    <xf numFmtId="0" fontId="6" fillId="0" borderId="0" xfId="0" applyFont="1" applyAlignment="1" applyProtection="1">
      <alignment horizontal="center"/>
      <protection locked="0"/>
    </xf>
    <xf numFmtId="0" fontId="7" fillId="0" borderId="0" xfId="0" applyFont="1" applyProtection="1">
      <protection locked="0"/>
    </xf>
    <xf numFmtId="0" fontId="6" fillId="0" borderId="0" xfId="0" applyFont="1" applyAlignment="1" applyProtection="1">
      <alignment horizontal="left"/>
      <protection locked="0"/>
    </xf>
    <xf numFmtId="0" fontId="2" fillId="0" borderId="0" xfId="0" applyFont="1" applyAlignment="1" applyProtection="1">
      <alignment horizontal="left"/>
      <protection locked="0"/>
    </xf>
    <xf numFmtId="0" fontId="1" fillId="0" borderId="0" xfId="0" applyFont="1" applyAlignment="1" applyProtection="1">
      <alignment horizontal="center"/>
      <protection locked="0"/>
    </xf>
    <xf numFmtId="0" fontId="1" fillId="0" borderId="0" xfId="0" applyFont="1" applyAlignment="1" applyProtection="1">
      <alignment horizontal="left"/>
      <protection locked="0"/>
    </xf>
    <xf numFmtId="0" fontId="1" fillId="0" borderId="0" xfId="0" applyFont="1" applyProtection="1">
      <protection locked="0"/>
    </xf>
    <xf numFmtId="0" fontId="4" fillId="0" borderId="0" xfId="0" applyFont="1" applyProtection="1">
      <protection locked="0"/>
    </xf>
    <xf numFmtId="0" fontId="12" fillId="0" borderId="0" xfId="0" applyFont="1" applyProtection="1">
      <protection locked="0"/>
    </xf>
    <xf numFmtId="0" fontId="2" fillId="0" borderId="0" xfId="0" applyFont="1" applyAlignment="1" applyProtection="1">
      <alignment horizontal="center" vertical="center"/>
      <protection locked="0"/>
    </xf>
    <xf numFmtId="0" fontId="6" fillId="0" borderId="0" xfId="0" applyFont="1" applyProtection="1">
      <protection locked="0"/>
    </xf>
    <xf numFmtId="0" fontId="8" fillId="0" borderId="0" xfId="0" applyFont="1" applyProtection="1">
      <protection locked="0"/>
    </xf>
    <xf numFmtId="0" fontId="9"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vertical="top"/>
      <protection locked="0"/>
    </xf>
    <xf numFmtId="0" fontId="32" fillId="2" borderId="0" xfId="0" applyFont="1" applyFill="1" applyAlignment="1" applyProtection="1">
      <alignment horizontal="left" vertical="center" wrapText="1"/>
      <protection locked="0"/>
    </xf>
    <xf numFmtId="0" fontId="19" fillId="0" borderId="0" xfId="0" applyFont="1"/>
    <xf numFmtId="0" fontId="1" fillId="3" borderId="0" xfId="0" applyFont="1" applyFill="1" applyAlignment="1" applyProtection="1">
      <alignment horizontal="left"/>
      <protection locked="0"/>
    </xf>
    <xf numFmtId="0" fontId="0" fillId="3" borderId="0" xfId="0" applyFill="1"/>
    <xf numFmtId="0" fontId="1" fillId="3" borderId="4" xfId="0" applyFont="1" applyFill="1" applyBorder="1"/>
    <xf numFmtId="0" fontId="19" fillId="3" borderId="0" xfId="0" applyFont="1" applyFill="1"/>
    <xf numFmtId="0" fontId="11" fillId="3" borderId="4" xfId="0" applyFont="1" applyFill="1" applyBorder="1" applyAlignment="1">
      <alignment horizontal="center"/>
    </xf>
    <xf numFmtId="0" fontId="1" fillId="3" borderId="4" xfId="0" applyFont="1" applyFill="1" applyBorder="1" applyAlignment="1">
      <alignment wrapText="1"/>
    </xf>
    <xf numFmtId="0" fontId="1" fillId="3" borderId="4" xfId="0" applyFont="1" applyFill="1" applyBorder="1" applyAlignment="1">
      <alignment horizontal="center"/>
    </xf>
    <xf numFmtId="0" fontId="1" fillId="0" borderId="5" xfId="0" applyFont="1" applyBorder="1" applyAlignment="1" applyProtection="1">
      <alignment horizontal="left"/>
      <protection locked="0"/>
    </xf>
    <xf numFmtId="3" fontId="33" fillId="2" borderId="4" xfId="0" applyNumberFormat="1" applyFont="1" applyFill="1" applyBorder="1" applyAlignment="1" applyProtection="1">
      <alignment horizontal="right" vertical="center" inden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quotePrefix="1"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quotePrefix="1" applyFont="1" applyBorder="1" applyAlignment="1" applyProtection="1">
      <alignment horizontal="center" vertical="center"/>
      <protection locked="0"/>
    </xf>
    <xf numFmtId="0" fontId="1" fillId="0" borderId="4" xfId="0" quotePrefix="1"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 fillId="0" borderId="4" xfId="0" quotePrefix="1" applyFont="1" applyBorder="1" applyAlignment="1" applyProtection="1">
      <alignment horizontal="center" vertical="center"/>
      <protection locked="0"/>
    </xf>
    <xf numFmtId="0" fontId="34" fillId="0" borderId="4" xfId="0" quotePrefix="1" applyFont="1" applyBorder="1" applyAlignment="1" applyProtection="1">
      <alignment horizontal="center" vertical="center"/>
      <protection locked="0"/>
    </xf>
    <xf numFmtId="0" fontId="34" fillId="0" borderId="4" xfId="0" applyFont="1" applyBorder="1" applyAlignment="1" applyProtection="1">
      <alignment horizontal="center" vertical="center" wrapText="1"/>
      <protection locked="0"/>
    </xf>
    <xf numFmtId="0" fontId="2" fillId="0" borderId="6"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35" fillId="0" borderId="0" xfId="0" applyFont="1" applyAlignment="1" applyProtection="1">
      <alignment horizontal="center" vertical="center"/>
      <protection locked="0"/>
    </xf>
    <xf numFmtId="0" fontId="3" fillId="0" borderId="0" xfId="0" applyFont="1" applyAlignment="1" applyProtection="1">
      <alignment horizontal="center" vertical="top"/>
      <protection locked="0"/>
    </xf>
    <xf numFmtId="0" fontId="12" fillId="0" borderId="4" xfId="0" applyFont="1" applyBorder="1" applyAlignment="1">
      <alignment horizontal="right"/>
    </xf>
    <xf numFmtId="0" fontId="1" fillId="0" borderId="6"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6" xfId="0"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vertical="center" wrapText="1"/>
      <protection locked="0"/>
    </xf>
    <xf numFmtId="4" fontId="0" fillId="0" borderId="0" xfId="0" applyNumberFormat="1"/>
    <xf numFmtId="0" fontId="1" fillId="0" borderId="6" xfId="0" applyFont="1" applyBorder="1" applyAlignment="1" applyProtection="1">
      <alignment vertical="center" wrapText="1"/>
      <protection locked="0"/>
    </xf>
    <xf numFmtId="2" fontId="0" fillId="0" borderId="0" xfId="0" applyNumberFormat="1"/>
    <xf numFmtId="37" fontId="12" fillId="0" borderId="4" xfId="2" applyNumberFormat="1" applyFont="1" applyFill="1" applyBorder="1" applyAlignment="1">
      <alignment horizontal="right"/>
    </xf>
    <xf numFmtId="0" fontId="37" fillId="0" borderId="0" xfId="0" applyFont="1" applyAlignment="1">
      <alignment horizontal="center" vertical="center"/>
    </xf>
    <xf numFmtId="3" fontId="7" fillId="0" borderId="0" xfId="0" applyNumberFormat="1" applyFont="1" applyAlignment="1">
      <alignment horizontal="center" vertical="center"/>
    </xf>
    <xf numFmtId="0" fontId="7" fillId="0" borderId="0" xfId="0" applyFont="1" applyAlignment="1">
      <alignment horizontal="center" vertical="center"/>
    </xf>
    <xf numFmtId="0" fontId="12"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7" fillId="0" borderId="0" xfId="0" applyFont="1" applyAlignment="1">
      <alignment horizontal="center"/>
    </xf>
    <xf numFmtId="0" fontId="7"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center" vertical="top"/>
      <protection locked="0"/>
    </xf>
    <xf numFmtId="49" fontId="2" fillId="0" borderId="0" xfId="0" applyNumberFormat="1" applyFont="1" applyAlignment="1" applyProtection="1">
      <alignment horizontal="center" vertical="center" wrapText="1"/>
      <protection locked="0"/>
    </xf>
    <xf numFmtId="0" fontId="2" fillId="2" borderId="0" xfId="0" applyFont="1" applyFill="1" applyAlignment="1" applyProtection="1">
      <alignment horizontal="center"/>
      <protection locked="0"/>
    </xf>
    <xf numFmtId="0" fontId="2" fillId="0" borderId="0" xfId="0" applyFont="1" applyAlignment="1" applyProtection="1">
      <alignment horizontal="center"/>
      <protection locked="0"/>
    </xf>
    <xf numFmtId="3" fontId="3" fillId="0" borderId="0" xfId="0" applyNumberFormat="1" applyFont="1" applyAlignment="1">
      <alignment horizontal="center"/>
    </xf>
    <xf numFmtId="3" fontId="2" fillId="0" borderId="0" xfId="0" applyNumberFormat="1" applyFont="1" applyAlignment="1">
      <alignment horizontal="center"/>
    </xf>
    <xf numFmtId="0" fontId="2" fillId="0" borderId="0" xfId="0" applyFont="1" applyAlignment="1">
      <alignment horizontal="center"/>
    </xf>
    <xf numFmtId="3" fontId="3" fillId="0" borderId="8" xfId="0" applyNumberFormat="1" applyFont="1" applyBorder="1" applyAlignment="1">
      <alignment horizontal="center"/>
    </xf>
    <xf numFmtId="0" fontId="3" fillId="0" borderId="0" xfId="0" applyFont="1" applyAlignment="1" applyProtection="1">
      <alignment horizontal="center"/>
      <protection locked="0"/>
    </xf>
    <xf numFmtId="3" fontId="2" fillId="0" borderId="6" xfId="0" applyNumberFormat="1" applyFont="1" applyBorder="1" applyAlignment="1">
      <alignment horizontal="center"/>
    </xf>
    <xf numFmtId="3" fontId="2" fillId="0" borderId="7" xfId="0" applyNumberFormat="1" applyFont="1" applyBorder="1" applyAlignment="1">
      <alignment horizontal="center"/>
    </xf>
    <xf numFmtId="0" fontId="2" fillId="3" borderId="0" xfId="0" applyFont="1" applyFill="1" applyAlignment="1" applyProtection="1">
      <alignment horizontal="left"/>
      <protection locked="0"/>
    </xf>
    <xf numFmtId="0" fontId="4" fillId="0" borderId="0" xfId="0" applyFont="1" applyAlignment="1" applyProtection="1">
      <alignment horizontal="center"/>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center" wrapText="1"/>
      <protection locked="0"/>
    </xf>
    <xf numFmtId="0" fontId="30" fillId="0" borderId="4" xfId="0" applyFont="1" applyBorder="1" applyAlignment="1">
      <alignment horizontal="center" vertical="top" wrapText="1"/>
    </xf>
    <xf numFmtId="0" fontId="29" fillId="0" borderId="4" xfId="0" applyFont="1" applyBorder="1" applyAlignment="1">
      <alignment horizontal="center" vertical="top" wrapText="1"/>
    </xf>
    <xf numFmtId="0" fontId="29" fillId="0" borderId="6" xfId="0" applyFont="1" applyBorder="1" applyAlignment="1">
      <alignment horizontal="center" vertical="top" wrapText="1"/>
    </xf>
    <xf numFmtId="0" fontId="29" fillId="0" borderId="7" xfId="0" applyFont="1" applyBorder="1" applyAlignment="1">
      <alignment horizontal="center" vertical="top" wrapText="1"/>
    </xf>
    <xf numFmtId="0" fontId="31" fillId="0" borderId="4" xfId="0" applyFont="1" applyBorder="1" applyAlignment="1">
      <alignment horizontal="center" vertical="top" wrapText="1"/>
    </xf>
    <xf numFmtId="0" fontId="29" fillId="0" borderId="1" xfId="0" applyFont="1" applyBorder="1" applyAlignment="1">
      <alignment horizontal="center" vertical="top" wrapText="1"/>
    </xf>
    <xf numFmtId="0" fontId="29" fillId="0" borderId="2" xfId="0" applyFont="1" applyBorder="1" applyAlignment="1">
      <alignment horizontal="center" vertical="top" wrapText="1"/>
    </xf>
    <xf numFmtId="0" fontId="29" fillId="0" borderId="3" xfId="0" applyFont="1" applyBorder="1" applyAlignment="1">
      <alignment horizontal="center" vertical="top" wrapText="1"/>
    </xf>
  </cellXfs>
  <cellStyles count="3">
    <cellStyle name="Comma" xfId="2" builtinId="3"/>
    <cellStyle name="Normal" xfId="0" builtinId="0"/>
    <cellStyle name="Normal 2" xfId="1" xr:uid="{1639FE16-8488-4781-8B3B-05B33440C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628650</xdr:colOff>
      <xdr:row>13</xdr:row>
      <xdr:rowOff>66675</xdr:rowOff>
    </xdr:from>
    <xdr:to>
      <xdr:col>3</xdr:col>
      <xdr:colOff>180975</xdr:colOff>
      <xdr:row>13</xdr:row>
      <xdr:rowOff>228600</xdr:rowOff>
    </xdr:to>
    <xdr:sp macro="" textlink="">
      <xdr:nvSpPr>
        <xdr:cNvPr id="16651" name="Rectangle 3">
          <a:extLst>
            <a:ext uri="{FF2B5EF4-FFF2-40B4-BE49-F238E27FC236}">
              <a16:creationId xmlns:a16="http://schemas.microsoft.com/office/drawing/2014/main" id="{00000000-0008-0000-0100-00000B410000}"/>
            </a:ext>
          </a:extLst>
        </xdr:cNvPr>
        <xdr:cNvSpPr>
          <a:spLocks noChangeArrowheads="1"/>
        </xdr:cNvSpPr>
      </xdr:nvSpPr>
      <xdr:spPr bwMode="auto">
        <a:xfrm>
          <a:off x="4143375" y="3028950"/>
          <a:ext cx="190500" cy="161925"/>
        </a:xfrm>
        <a:prstGeom prst="rect">
          <a:avLst/>
        </a:prstGeom>
        <a:solidFill>
          <a:srgbClr val="FFFFFF"/>
        </a:solidFill>
        <a:ln w="9525">
          <a:solidFill>
            <a:srgbClr val="000000"/>
          </a:solidFill>
          <a:miter lim="800000"/>
          <a:headEnd/>
          <a:tailEnd/>
        </a:ln>
      </xdr:spPr>
    </xdr:sp>
    <xdr:clientData/>
  </xdr:twoCellAnchor>
  <xdr:twoCellAnchor>
    <xdr:from>
      <xdr:col>1</xdr:col>
      <xdr:colOff>2724150</xdr:colOff>
      <xdr:row>14</xdr:row>
      <xdr:rowOff>76200</xdr:rowOff>
    </xdr:from>
    <xdr:to>
      <xdr:col>1</xdr:col>
      <xdr:colOff>2952750</xdr:colOff>
      <xdr:row>14</xdr:row>
      <xdr:rowOff>228600</xdr:rowOff>
    </xdr:to>
    <xdr:sp macro="" textlink="">
      <xdr:nvSpPr>
        <xdr:cNvPr id="16652" name="Rectangle 5">
          <a:extLst>
            <a:ext uri="{FF2B5EF4-FFF2-40B4-BE49-F238E27FC236}">
              <a16:creationId xmlns:a16="http://schemas.microsoft.com/office/drawing/2014/main" id="{00000000-0008-0000-0100-00000C410000}"/>
            </a:ext>
          </a:extLst>
        </xdr:cNvPr>
        <xdr:cNvSpPr>
          <a:spLocks noChangeArrowheads="1"/>
        </xdr:cNvSpPr>
      </xdr:nvSpPr>
      <xdr:spPr bwMode="auto">
        <a:xfrm>
          <a:off x="3181350" y="3295650"/>
          <a:ext cx="228600" cy="15240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11</xdr:row>
      <xdr:rowOff>76200</xdr:rowOff>
    </xdr:from>
    <xdr:to>
      <xdr:col>3</xdr:col>
      <xdr:colOff>180975</xdr:colOff>
      <xdr:row>12</xdr:row>
      <xdr:rowOff>19050</xdr:rowOff>
    </xdr:to>
    <xdr:sp macro="" textlink="">
      <xdr:nvSpPr>
        <xdr:cNvPr id="16653" name="Rectangle 3">
          <a:extLst>
            <a:ext uri="{FF2B5EF4-FFF2-40B4-BE49-F238E27FC236}">
              <a16:creationId xmlns:a16="http://schemas.microsoft.com/office/drawing/2014/main" id="{00000000-0008-0000-0100-00000D410000}"/>
            </a:ext>
          </a:extLst>
        </xdr:cNvPr>
        <xdr:cNvSpPr>
          <a:spLocks noChangeArrowheads="1"/>
        </xdr:cNvSpPr>
      </xdr:nvSpPr>
      <xdr:spPr bwMode="auto">
        <a:xfrm flipH="1">
          <a:off x="4152900" y="2524125"/>
          <a:ext cx="180975" cy="200025"/>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12</xdr:row>
      <xdr:rowOff>76200</xdr:rowOff>
    </xdr:from>
    <xdr:to>
      <xdr:col>3</xdr:col>
      <xdr:colOff>190500</xdr:colOff>
      <xdr:row>13</xdr:row>
      <xdr:rowOff>0</xdr:rowOff>
    </xdr:to>
    <xdr:sp macro="" textlink="">
      <xdr:nvSpPr>
        <xdr:cNvPr id="16654" name="Rectangle 3">
          <a:extLst>
            <a:ext uri="{FF2B5EF4-FFF2-40B4-BE49-F238E27FC236}">
              <a16:creationId xmlns:a16="http://schemas.microsoft.com/office/drawing/2014/main" id="{00000000-0008-0000-0100-00000E410000}"/>
            </a:ext>
          </a:extLst>
        </xdr:cNvPr>
        <xdr:cNvSpPr>
          <a:spLocks noChangeArrowheads="1"/>
        </xdr:cNvSpPr>
      </xdr:nvSpPr>
      <xdr:spPr bwMode="auto">
        <a:xfrm>
          <a:off x="4152900" y="2781300"/>
          <a:ext cx="190500" cy="180975"/>
        </a:xfrm>
        <a:prstGeom prst="rect">
          <a:avLst/>
        </a:prstGeom>
        <a:solidFill>
          <a:srgbClr val="FFFFFF"/>
        </a:solidFill>
        <a:ln w="9525">
          <a:solidFill>
            <a:srgbClr val="000000"/>
          </a:solidFill>
          <a:miter lim="800000"/>
          <a:headEnd/>
          <a:tailEnd/>
        </a:ln>
      </xdr:spPr>
    </xdr:sp>
    <xdr:clientData/>
  </xdr:twoCellAnchor>
  <xdr:twoCellAnchor>
    <xdr:from>
      <xdr:col>1</xdr:col>
      <xdr:colOff>2800350</xdr:colOff>
      <xdr:row>0</xdr:row>
      <xdr:rowOff>180975</xdr:rowOff>
    </xdr:from>
    <xdr:to>
      <xdr:col>5</xdr:col>
      <xdr:colOff>19050</xdr:colOff>
      <xdr:row>3</xdr:row>
      <xdr:rowOff>19050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3190875" y="180975"/>
          <a:ext cx="32194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CỘNG</a:t>
          </a:r>
          <a:r>
            <a:rPr lang="en-US" sz="1100" b="1" baseline="0">
              <a:latin typeface="Times New Roman" pitchFamily="18" charset="0"/>
              <a:cs typeface="Times New Roman" pitchFamily="18" charset="0"/>
            </a:rPr>
            <a:t> HÒA XÃ HỘI CHỦ NGHĨA VIỆT NAM</a:t>
          </a:r>
        </a:p>
        <a:p>
          <a:pPr algn="ctr"/>
          <a:r>
            <a:rPr lang="en-US" sz="1100" b="1" baseline="0">
              <a:latin typeface="Times New Roman" pitchFamily="18" charset="0"/>
              <a:cs typeface="Times New Roman" pitchFamily="18" charset="0"/>
            </a:rPr>
            <a:t>Độc lập - Tự do - Hạnh phúc</a:t>
          </a:r>
          <a:endParaRPr lang="en-US" sz="1100" b="1">
            <a:latin typeface="Times New Roman" pitchFamily="18" charset="0"/>
            <a:cs typeface="Times New Roman" pitchFamily="18" charset="0"/>
          </a:endParaRPr>
        </a:p>
      </xdr:txBody>
    </xdr:sp>
    <xdr:clientData/>
  </xdr:twoCellAnchor>
  <xdr:twoCellAnchor>
    <xdr:from>
      <xdr:col>2</xdr:col>
      <xdr:colOff>514350</xdr:colOff>
      <xdr:row>3</xdr:row>
      <xdr:rowOff>76200</xdr:rowOff>
    </xdr:from>
    <xdr:to>
      <xdr:col>4</xdr:col>
      <xdr:colOff>352425</xdr:colOff>
      <xdr:row>3</xdr:row>
      <xdr:rowOff>85725</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a:off x="4029075" y="685800"/>
          <a:ext cx="16383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619125</xdr:colOff>
      <xdr:row>3</xdr:row>
      <xdr:rowOff>66675</xdr:rowOff>
    </xdr:from>
    <xdr:to>
      <xdr:col>1</xdr:col>
      <xdr:colOff>1952625</xdr:colOff>
      <xdr:row>3</xdr:row>
      <xdr:rowOff>68263</xdr:rowOff>
    </xdr:to>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a:off x="1076325" y="676275"/>
          <a:ext cx="13335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BD632-3268-41A1-9A43-3E9E46D37274}">
  <dimension ref="A1:H198"/>
  <sheetViews>
    <sheetView tabSelected="1" zoomScale="90" zoomScaleNormal="90" workbookViewId="0">
      <selection activeCell="A2" sqref="A2:B3"/>
    </sheetView>
  </sheetViews>
  <sheetFormatPr defaultColWidth="9.140625" defaultRowHeight="12.75" x14ac:dyDescent="0.2"/>
  <cols>
    <col min="1" max="1" width="4.7109375" style="1" customWidth="1"/>
    <col min="2" max="2" width="60" customWidth="1"/>
    <col min="3" max="3" width="15.85546875" customWidth="1"/>
    <col min="4" max="4" width="13.42578125" customWidth="1"/>
    <col min="8" max="8" width="9.140625" customWidth="1"/>
  </cols>
  <sheetData>
    <row r="1" spans="1:4" ht="15.75" x14ac:dyDescent="0.25">
      <c r="A1" s="146" t="s">
        <v>492</v>
      </c>
      <c r="B1" s="146"/>
      <c r="C1" s="82"/>
    </row>
    <row r="2" spans="1:4" ht="16.149999999999999" customHeight="1" x14ac:dyDescent="0.2">
      <c r="A2" s="152" t="s">
        <v>495</v>
      </c>
      <c r="B2" s="153"/>
      <c r="C2" s="154"/>
    </row>
    <row r="3" spans="1:4" ht="16.149999999999999" customHeight="1" x14ac:dyDescent="0.2">
      <c r="A3" s="153"/>
      <c r="B3" s="153"/>
      <c r="C3" s="154"/>
    </row>
    <row r="4" spans="1:4" ht="5.25" customHeight="1" x14ac:dyDescent="0.2">
      <c r="A4" s="80"/>
      <c r="B4" s="80"/>
      <c r="C4" s="132"/>
    </row>
    <row r="5" spans="1:4" ht="18.75" x14ac:dyDescent="0.2">
      <c r="A5" s="147" t="s">
        <v>487</v>
      </c>
      <c r="B5" s="147"/>
      <c r="C5" s="147"/>
      <c r="D5" s="147"/>
    </row>
    <row r="6" spans="1:4" ht="16.5" customHeight="1" x14ac:dyDescent="0.2">
      <c r="A6" s="147" t="s">
        <v>493</v>
      </c>
      <c r="B6" s="147"/>
      <c r="C6" s="147"/>
      <c r="D6" s="147"/>
    </row>
    <row r="7" spans="1:4" ht="16.5" customHeight="1" x14ac:dyDescent="0.3">
      <c r="A7" s="148" t="s">
        <v>490</v>
      </c>
      <c r="B7" s="148"/>
      <c r="C7" s="148"/>
      <c r="D7" s="148"/>
    </row>
    <row r="8" spans="1:4" ht="8.25" customHeight="1" x14ac:dyDescent="0.2"/>
    <row r="9" spans="1:4" ht="16.5" x14ac:dyDescent="0.2">
      <c r="A9" s="122" t="s">
        <v>7</v>
      </c>
      <c r="B9" s="122" t="s">
        <v>8</v>
      </c>
      <c r="C9" s="122" t="s">
        <v>351</v>
      </c>
      <c r="D9" s="122" t="s">
        <v>491</v>
      </c>
    </row>
    <row r="10" spans="1:4" ht="37.5" customHeight="1" x14ac:dyDescent="0.2">
      <c r="A10" s="123" t="s">
        <v>40</v>
      </c>
      <c r="B10" s="138" t="s">
        <v>446</v>
      </c>
      <c r="C10" s="130"/>
      <c r="D10" s="36"/>
    </row>
    <row r="11" spans="1:4" ht="16.5" x14ac:dyDescent="0.25">
      <c r="A11" s="124" t="s">
        <v>439</v>
      </c>
      <c r="B11" s="134" t="s">
        <v>447</v>
      </c>
      <c r="C11" s="125" t="s">
        <v>352</v>
      </c>
      <c r="D11" s="142"/>
    </row>
    <row r="12" spans="1:4" ht="16.5" x14ac:dyDescent="0.25">
      <c r="A12" s="124"/>
      <c r="B12" s="134" t="s">
        <v>448</v>
      </c>
      <c r="C12" s="125" t="s">
        <v>353</v>
      </c>
      <c r="D12" s="142"/>
    </row>
    <row r="13" spans="1:4" ht="16.5" x14ac:dyDescent="0.25">
      <c r="A13" s="124" t="s">
        <v>354</v>
      </c>
      <c r="B13" s="134" t="s">
        <v>355</v>
      </c>
      <c r="C13" s="125" t="s">
        <v>352</v>
      </c>
      <c r="D13" s="142"/>
    </row>
    <row r="14" spans="1:4" ht="16.5" x14ac:dyDescent="0.25">
      <c r="A14" s="124"/>
      <c r="B14" s="134" t="s">
        <v>356</v>
      </c>
      <c r="C14" s="125" t="s">
        <v>353</v>
      </c>
      <c r="D14" s="142"/>
    </row>
    <row r="15" spans="1:4" ht="33" x14ac:dyDescent="0.25">
      <c r="A15" s="124" t="s">
        <v>357</v>
      </c>
      <c r="B15" s="134" t="s">
        <v>358</v>
      </c>
      <c r="C15" s="125" t="s">
        <v>167</v>
      </c>
      <c r="D15" s="142"/>
    </row>
    <row r="16" spans="1:4" ht="16.5" x14ac:dyDescent="0.25">
      <c r="A16" s="125"/>
      <c r="B16" s="134" t="s">
        <v>359</v>
      </c>
      <c r="C16" s="125" t="s">
        <v>167</v>
      </c>
      <c r="D16" s="142"/>
    </row>
    <row r="17" spans="1:4" ht="16.5" x14ac:dyDescent="0.25">
      <c r="A17" s="124"/>
      <c r="B17" s="134" t="s">
        <v>360</v>
      </c>
      <c r="C17" s="125" t="s">
        <v>167</v>
      </c>
      <c r="D17" s="142"/>
    </row>
    <row r="18" spans="1:4" ht="16.5" x14ac:dyDescent="0.25">
      <c r="A18" s="125"/>
      <c r="B18" s="134" t="s">
        <v>361</v>
      </c>
      <c r="C18" s="125" t="s">
        <v>167</v>
      </c>
      <c r="D18" s="142"/>
    </row>
    <row r="19" spans="1:4" ht="16.5" x14ac:dyDescent="0.25">
      <c r="A19" s="124" t="s">
        <v>362</v>
      </c>
      <c r="B19" s="134" t="s">
        <v>363</v>
      </c>
      <c r="C19" s="125" t="s">
        <v>167</v>
      </c>
      <c r="D19" s="142"/>
    </row>
    <row r="20" spans="1:4" ht="16.5" x14ac:dyDescent="0.25">
      <c r="A20" s="125"/>
      <c r="B20" s="134" t="s">
        <v>364</v>
      </c>
      <c r="C20" s="125" t="s">
        <v>167</v>
      </c>
      <c r="D20" s="142"/>
    </row>
    <row r="21" spans="1:4" ht="16.5" x14ac:dyDescent="0.25">
      <c r="A21" s="125"/>
      <c r="B21" s="134" t="s">
        <v>365</v>
      </c>
      <c r="C21" s="125" t="s">
        <v>167</v>
      </c>
      <c r="D21" s="142"/>
    </row>
    <row r="22" spans="1:4" ht="16.5" x14ac:dyDescent="0.25">
      <c r="A22" s="124"/>
      <c r="B22" s="134" t="s">
        <v>366</v>
      </c>
      <c r="C22" s="125" t="s">
        <v>9</v>
      </c>
      <c r="D22" s="142"/>
    </row>
    <row r="23" spans="1:4" ht="16.5" x14ac:dyDescent="0.25">
      <c r="A23" s="125"/>
      <c r="B23" s="134" t="s">
        <v>364</v>
      </c>
      <c r="C23" s="125" t="s">
        <v>9</v>
      </c>
      <c r="D23" s="142"/>
    </row>
    <row r="24" spans="1:4" ht="16.5" x14ac:dyDescent="0.25">
      <c r="A24" s="125"/>
      <c r="B24" s="134" t="s">
        <v>365</v>
      </c>
      <c r="C24" s="125" t="s">
        <v>9</v>
      </c>
      <c r="D24" s="142"/>
    </row>
    <row r="25" spans="1:4" ht="16.5" x14ac:dyDescent="0.25">
      <c r="A25" s="125"/>
      <c r="B25" s="134" t="s">
        <v>449</v>
      </c>
      <c r="C25" s="125" t="s">
        <v>167</v>
      </c>
      <c r="D25" s="142"/>
    </row>
    <row r="26" spans="1:4" ht="16.5" x14ac:dyDescent="0.25">
      <c r="A26" s="125"/>
      <c r="B26" s="134" t="s">
        <v>364</v>
      </c>
      <c r="C26" s="125" t="s">
        <v>167</v>
      </c>
      <c r="D26" s="142"/>
    </row>
    <row r="27" spans="1:4" ht="16.5" x14ac:dyDescent="0.25">
      <c r="A27" s="125"/>
      <c r="B27" s="134" t="s">
        <v>365</v>
      </c>
      <c r="C27" s="125" t="s">
        <v>167</v>
      </c>
      <c r="D27" s="142"/>
    </row>
    <row r="28" spans="1:4" ht="16.5" x14ac:dyDescent="0.25">
      <c r="A28" s="125"/>
      <c r="B28" s="134" t="s">
        <v>367</v>
      </c>
      <c r="C28" s="125" t="s">
        <v>9</v>
      </c>
      <c r="D28" s="142"/>
    </row>
    <row r="29" spans="1:4" ht="17.45" customHeight="1" x14ac:dyDescent="0.25">
      <c r="A29" s="125"/>
      <c r="B29" s="134" t="s">
        <v>364</v>
      </c>
      <c r="C29" s="125" t="s">
        <v>9</v>
      </c>
      <c r="D29" s="142"/>
    </row>
    <row r="30" spans="1:4" ht="16.5" x14ac:dyDescent="0.25">
      <c r="A30" s="125"/>
      <c r="B30" s="134" t="s">
        <v>365</v>
      </c>
      <c r="C30" s="125" t="s">
        <v>9</v>
      </c>
      <c r="D30" s="142"/>
    </row>
    <row r="31" spans="1:4" ht="16.5" x14ac:dyDescent="0.25">
      <c r="A31" s="124" t="s">
        <v>368</v>
      </c>
      <c r="B31" s="134" t="s">
        <v>450</v>
      </c>
      <c r="C31" s="125" t="s">
        <v>9</v>
      </c>
      <c r="D31" s="142"/>
    </row>
    <row r="32" spans="1:4" ht="16.5" x14ac:dyDescent="0.25">
      <c r="A32" s="125"/>
      <c r="B32" s="134" t="s">
        <v>369</v>
      </c>
      <c r="C32" s="125" t="s">
        <v>9</v>
      </c>
      <c r="D32" s="142"/>
    </row>
    <row r="33" spans="1:4" ht="16.5" x14ac:dyDescent="0.25">
      <c r="A33" s="124" t="s">
        <v>451</v>
      </c>
      <c r="B33" s="134" t="s">
        <v>370</v>
      </c>
      <c r="C33" s="125" t="s">
        <v>352</v>
      </c>
      <c r="D33" s="142"/>
    </row>
    <row r="34" spans="1:4" ht="16.5" x14ac:dyDescent="0.25">
      <c r="A34" s="124"/>
      <c r="B34" s="134" t="s">
        <v>371</v>
      </c>
      <c r="C34" s="125" t="s">
        <v>9</v>
      </c>
      <c r="D34" s="142"/>
    </row>
    <row r="35" spans="1:4" ht="28.5" customHeight="1" x14ac:dyDescent="0.25">
      <c r="A35" s="126" t="s">
        <v>24</v>
      </c>
      <c r="B35" s="129" t="s">
        <v>452</v>
      </c>
      <c r="C35" s="137"/>
      <c r="D35" s="142"/>
    </row>
    <row r="36" spans="1:4" ht="27.75" customHeight="1" x14ac:dyDescent="0.25">
      <c r="A36" s="124" t="s">
        <v>372</v>
      </c>
      <c r="B36" s="134" t="s">
        <v>453</v>
      </c>
      <c r="C36" s="125" t="s">
        <v>352</v>
      </c>
      <c r="D36" s="142"/>
    </row>
    <row r="37" spans="1:4" ht="16.5" x14ac:dyDescent="0.25">
      <c r="A37" s="125"/>
      <c r="B37" s="134" t="s">
        <v>359</v>
      </c>
      <c r="C37" s="125" t="s">
        <v>352</v>
      </c>
      <c r="D37" s="142"/>
    </row>
    <row r="38" spans="1:4" ht="27.75" customHeight="1" x14ac:dyDescent="0.25">
      <c r="A38" s="126"/>
      <c r="B38" s="135" t="s">
        <v>454</v>
      </c>
      <c r="C38" s="128" t="s">
        <v>352</v>
      </c>
      <c r="D38" s="142"/>
    </row>
    <row r="39" spans="1:4" ht="16.5" x14ac:dyDescent="0.25">
      <c r="A39" s="125"/>
      <c r="B39" s="134" t="s">
        <v>455</v>
      </c>
      <c r="C39" s="125" t="s">
        <v>352</v>
      </c>
      <c r="D39" s="142"/>
    </row>
    <row r="40" spans="1:4" ht="33" x14ac:dyDescent="0.25">
      <c r="A40" s="124" t="s">
        <v>440</v>
      </c>
      <c r="B40" s="134" t="s">
        <v>456</v>
      </c>
      <c r="C40" s="125" t="s">
        <v>46</v>
      </c>
      <c r="D40" s="142"/>
    </row>
    <row r="41" spans="1:4" ht="33" x14ac:dyDescent="0.25">
      <c r="A41" s="125"/>
      <c r="B41" s="134" t="s">
        <v>457</v>
      </c>
      <c r="C41" s="125" t="s">
        <v>46</v>
      </c>
      <c r="D41" s="142"/>
    </row>
    <row r="42" spans="1:4" ht="16.5" x14ac:dyDescent="0.25">
      <c r="A42" s="124" t="s">
        <v>373</v>
      </c>
      <c r="B42" s="134" t="s">
        <v>458</v>
      </c>
      <c r="C42" s="125" t="s">
        <v>352</v>
      </c>
      <c r="D42" s="142"/>
    </row>
    <row r="43" spans="1:4" ht="16.5" x14ac:dyDescent="0.25">
      <c r="A43" s="125"/>
      <c r="B43" s="134" t="s">
        <v>459</v>
      </c>
      <c r="C43" s="125" t="s">
        <v>352</v>
      </c>
      <c r="D43" s="142"/>
    </row>
    <row r="44" spans="1:4" ht="33" x14ac:dyDescent="0.25">
      <c r="A44" s="124" t="s">
        <v>374</v>
      </c>
      <c r="B44" s="134" t="s">
        <v>460</v>
      </c>
      <c r="C44" s="125" t="s">
        <v>352</v>
      </c>
      <c r="D44" s="142"/>
    </row>
    <row r="45" spans="1:4" ht="16.5" x14ac:dyDescent="0.25">
      <c r="A45" s="124"/>
      <c r="B45" s="134" t="s">
        <v>375</v>
      </c>
      <c r="C45" s="125" t="s">
        <v>56</v>
      </c>
      <c r="D45" s="142"/>
    </row>
    <row r="46" spans="1:4" ht="16.5" x14ac:dyDescent="0.25">
      <c r="A46" s="125"/>
      <c r="B46" s="134" t="s">
        <v>376</v>
      </c>
      <c r="C46" s="125" t="s">
        <v>56</v>
      </c>
      <c r="D46" s="142"/>
    </row>
    <row r="47" spans="1:4" ht="33" x14ac:dyDescent="0.25">
      <c r="A47" s="125"/>
      <c r="B47" s="134" t="s">
        <v>461</v>
      </c>
      <c r="C47" s="125" t="s">
        <v>352</v>
      </c>
      <c r="D47" s="142"/>
    </row>
    <row r="48" spans="1:4" ht="16.5" x14ac:dyDescent="0.25">
      <c r="A48" s="124"/>
      <c r="B48" s="134" t="s">
        <v>375</v>
      </c>
      <c r="C48" s="125" t="s">
        <v>56</v>
      </c>
      <c r="D48" s="142"/>
    </row>
    <row r="49" spans="1:6" ht="16.5" x14ac:dyDescent="0.25">
      <c r="A49" s="125"/>
      <c r="B49" s="134" t="s">
        <v>376</v>
      </c>
      <c r="C49" s="125" t="s">
        <v>56</v>
      </c>
      <c r="D49" s="142"/>
    </row>
    <row r="50" spans="1:6" ht="33" x14ac:dyDescent="0.25">
      <c r="A50" s="124" t="s">
        <v>462</v>
      </c>
      <c r="B50" s="134" t="s">
        <v>463</v>
      </c>
      <c r="C50" s="125" t="s">
        <v>46</v>
      </c>
      <c r="D50" s="142"/>
    </row>
    <row r="51" spans="1:6" ht="16.5" x14ac:dyDescent="0.25">
      <c r="A51" s="124"/>
      <c r="B51" s="134" t="s">
        <v>377</v>
      </c>
      <c r="C51" s="125" t="s">
        <v>46</v>
      </c>
      <c r="D51" s="142"/>
    </row>
    <row r="52" spans="1:6" ht="16.5" x14ac:dyDescent="0.25">
      <c r="A52" s="125"/>
      <c r="B52" s="134" t="s">
        <v>359</v>
      </c>
      <c r="C52" s="125" t="s">
        <v>352</v>
      </c>
      <c r="D52" s="142"/>
      <c r="F52" s="139"/>
    </row>
    <row r="53" spans="1:6" ht="16.5" x14ac:dyDescent="0.25">
      <c r="A53" s="125"/>
      <c r="B53" s="134" t="s">
        <v>488</v>
      </c>
      <c r="C53" s="125" t="s">
        <v>352</v>
      </c>
      <c r="D53" s="142"/>
    </row>
    <row r="54" spans="1:6" ht="16.5" x14ac:dyDescent="0.25">
      <c r="A54" s="124" t="s">
        <v>378</v>
      </c>
      <c r="B54" s="134" t="s">
        <v>379</v>
      </c>
      <c r="C54" s="125" t="s">
        <v>385</v>
      </c>
      <c r="D54" s="142"/>
    </row>
    <row r="55" spans="1:6" ht="16.5" x14ac:dyDescent="0.25">
      <c r="A55" s="124" t="s">
        <v>380</v>
      </c>
      <c r="B55" s="134" t="s">
        <v>381</v>
      </c>
      <c r="C55" s="125" t="s">
        <v>9</v>
      </c>
      <c r="D55" s="142"/>
    </row>
    <row r="56" spans="1:6" ht="33" x14ac:dyDescent="0.25">
      <c r="A56" s="124" t="s">
        <v>441</v>
      </c>
      <c r="B56" s="134" t="s">
        <v>464</v>
      </c>
      <c r="C56" s="125" t="s">
        <v>56</v>
      </c>
      <c r="D56" s="142"/>
    </row>
    <row r="57" spans="1:6" ht="16.5" x14ac:dyDescent="0.25">
      <c r="A57" s="125"/>
      <c r="B57" s="134" t="s">
        <v>465</v>
      </c>
      <c r="C57" s="125" t="s">
        <v>56</v>
      </c>
      <c r="D57" s="142"/>
    </row>
    <row r="58" spans="1:6" ht="16.5" x14ac:dyDescent="0.25">
      <c r="A58" s="124"/>
      <c r="B58" s="134" t="s">
        <v>466</v>
      </c>
      <c r="C58" s="125" t="s">
        <v>56</v>
      </c>
      <c r="D58" s="142"/>
    </row>
    <row r="59" spans="1:6" ht="16.5" x14ac:dyDescent="0.25">
      <c r="A59" s="125"/>
      <c r="B59" s="134" t="s">
        <v>467</v>
      </c>
      <c r="C59" s="125" t="s">
        <v>56</v>
      </c>
      <c r="D59" s="142"/>
    </row>
    <row r="60" spans="1:6" ht="33" x14ac:dyDescent="0.25">
      <c r="A60" s="124" t="s">
        <v>382</v>
      </c>
      <c r="B60" s="134" t="s">
        <v>383</v>
      </c>
      <c r="C60" s="125" t="s">
        <v>385</v>
      </c>
      <c r="D60" s="142"/>
    </row>
    <row r="61" spans="1:6" ht="16.5" x14ac:dyDescent="0.25">
      <c r="A61" s="124"/>
      <c r="B61" s="134" t="s">
        <v>287</v>
      </c>
      <c r="C61" s="125" t="s">
        <v>353</v>
      </c>
      <c r="D61" s="142"/>
    </row>
    <row r="62" spans="1:6" ht="33" x14ac:dyDescent="0.25">
      <c r="A62" s="125"/>
      <c r="B62" s="134" t="s">
        <v>384</v>
      </c>
      <c r="C62" s="125" t="s">
        <v>385</v>
      </c>
      <c r="D62" s="142"/>
    </row>
    <row r="63" spans="1:6" ht="16.5" x14ac:dyDescent="0.25">
      <c r="A63" s="124"/>
      <c r="B63" s="134" t="s">
        <v>386</v>
      </c>
      <c r="C63" s="125" t="s">
        <v>353</v>
      </c>
      <c r="D63" s="142"/>
    </row>
    <row r="64" spans="1:6" ht="33" x14ac:dyDescent="0.25">
      <c r="A64" s="124" t="s">
        <v>387</v>
      </c>
      <c r="B64" s="134" t="s">
        <v>468</v>
      </c>
      <c r="C64" s="125" t="s">
        <v>9</v>
      </c>
      <c r="D64" s="142"/>
    </row>
    <row r="65" spans="1:4" ht="16.5" x14ac:dyDescent="0.25">
      <c r="A65" s="125"/>
      <c r="B65" s="134" t="s">
        <v>469</v>
      </c>
      <c r="C65" s="125" t="s">
        <v>353</v>
      </c>
      <c r="D65" s="142"/>
    </row>
    <row r="66" spans="1:4" ht="16.5" x14ac:dyDescent="0.25">
      <c r="A66" s="124"/>
      <c r="B66" s="134" t="s">
        <v>470</v>
      </c>
      <c r="C66" s="125" t="s">
        <v>389</v>
      </c>
      <c r="D66" s="142"/>
    </row>
    <row r="67" spans="1:4" ht="16.5" x14ac:dyDescent="0.25">
      <c r="A67" s="124"/>
      <c r="B67" s="134" t="s">
        <v>471</v>
      </c>
      <c r="C67" s="125" t="s">
        <v>353</v>
      </c>
      <c r="D67" s="142"/>
    </row>
    <row r="68" spans="1:4" ht="16.5" x14ac:dyDescent="0.25">
      <c r="A68" s="124" t="s">
        <v>390</v>
      </c>
      <c r="B68" s="134" t="s">
        <v>388</v>
      </c>
      <c r="C68" s="125" t="s">
        <v>56</v>
      </c>
      <c r="D68" s="142"/>
    </row>
    <row r="69" spans="1:4" ht="16.5" x14ac:dyDescent="0.25">
      <c r="A69" s="125"/>
      <c r="B69" s="134" t="s">
        <v>472</v>
      </c>
      <c r="C69" s="125" t="s">
        <v>353</v>
      </c>
      <c r="D69" s="142"/>
    </row>
    <row r="70" spans="1:4" ht="16.5" x14ac:dyDescent="0.25">
      <c r="A70" s="124"/>
      <c r="B70" s="134" t="s">
        <v>473</v>
      </c>
      <c r="C70" s="125" t="s">
        <v>9</v>
      </c>
      <c r="D70" s="142"/>
    </row>
    <row r="71" spans="1:4" ht="16.5" x14ac:dyDescent="0.25">
      <c r="A71" s="124" t="s">
        <v>391</v>
      </c>
      <c r="B71" s="134" t="s">
        <v>392</v>
      </c>
      <c r="C71" s="125" t="s">
        <v>353</v>
      </c>
      <c r="D71" s="142"/>
    </row>
    <row r="72" spans="1:4" ht="16.5" x14ac:dyDescent="0.25">
      <c r="A72" s="125"/>
      <c r="B72" s="134" t="s">
        <v>472</v>
      </c>
      <c r="C72" s="125" t="s">
        <v>353</v>
      </c>
      <c r="D72" s="142"/>
    </row>
    <row r="73" spans="1:4" ht="16.5" x14ac:dyDescent="0.25">
      <c r="A73" s="125"/>
      <c r="B73" s="134" t="s">
        <v>473</v>
      </c>
      <c r="C73" s="125" t="s">
        <v>9</v>
      </c>
      <c r="D73" s="142"/>
    </row>
    <row r="74" spans="1:4" ht="16.5" x14ac:dyDescent="0.25">
      <c r="A74" s="126" t="s">
        <v>39</v>
      </c>
      <c r="B74" s="129" t="s">
        <v>57</v>
      </c>
      <c r="C74" s="138"/>
      <c r="D74" s="142"/>
    </row>
    <row r="75" spans="1:4" ht="16.5" x14ac:dyDescent="0.25">
      <c r="A75" s="124" t="s">
        <v>393</v>
      </c>
      <c r="B75" s="134" t="s">
        <v>305</v>
      </c>
      <c r="C75" s="125" t="s">
        <v>199</v>
      </c>
      <c r="D75" s="142"/>
    </row>
    <row r="76" spans="1:4" ht="16.5" x14ac:dyDescent="0.25">
      <c r="A76" s="125"/>
      <c r="B76" s="134" t="s">
        <v>306</v>
      </c>
      <c r="C76" s="125" t="s">
        <v>353</v>
      </c>
      <c r="D76" s="142"/>
    </row>
    <row r="77" spans="1:4" ht="16.5" x14ac:dyDescent="0.25">
      <c r="A77" s="125"/>
      <c r="B77" s="134" t="s">
        <v>307</v>
      </c>
      <c r="C77" s="125" t="s">
        <v>353</v>
      </c>
      <c r="D77" s="142"/>
    </row>
    <row r="78" spans="1:4" ht="16.5" x14ac:dyDescent="0.25">
      <c r="A78" s="124" t="s">
        <v>394</v>
      </c>
      <c r="B78" s="134" t="s">
        <v>395</v>
      </c>
      <c r="C78" s="125" t="s">
        <v>319</v>
      </c>
      <c r="D78" s="142"/>
    </row>
    <row r="79" spans="1:4" ht="33" x14ac:dyDescent="0.25">
      <c r="A79" s="125"/>
      <c r="B79" s="134" t="s">
        <v>474</v>
      </c>
      <c r="C79" s="125" t="s">
        <v>353</v>
      </c>
      <c r="D79" s="142"/>
    </row>
    <row r="80" spans="1:4" ht="16.5" x14ac:dyDescent="0.25">
      <c r="A80" s="124" t="s">
        <v>396</v>
      </c>
      <c r="B80" s="134" t="s">
        <v>475</v>
      </c>
      <c r="C80" s="125" t="s">
        <v>9</v>
      </c>
      <c r="D80" s="142"/>
    </row>
    <row r="81" spans="1:4" ht="23.25" customHeight="1" x14ac:dyDescent="0.25">
      <c r="A81" s="126" t="s">
        <v>1</v>
      </c>
      <c r="B81" s="129" t="s">
        <v>262</v>
      </c>
      <c r="C81" s="138"/>
      <c r="D81" s="142"/>
    </row>
    <row r="82" spans="1:4" ht="49.5" x14ac:dyDescent="0.25">
      <c r="A82" s="124" t="s">
        <v>442</v>
      </c>
      <c r="B82" s="134" t="s">
        <v>476</v>
      </c>
      <c r="C82" s="125" t="s">
        <v>385</v>
      </c>
      <c r="D82" s="142"/>
    </row>
    <row r="83" spans="1:4" ht="33" x14ac:dyDescent="0.25">
      <c r="A83" s="124" t="s">
        <v>443</v>
      </c>
      <c r="B83" s="134" t="s">
        <v>444</v>
      </c>
      <c r="C83" s="125" t="s">
        <v>385</v>
      </c>
      <c r="D83" s="142"/>
    </row>
    <row r="84" spans="1:4" ht="33" x14ac:dyDescent="0.25">
      <c r="A84" s="127" t="s">
        <v>445</v>
      </c>
      <c r="B84" s="135" t="s">
        <v>397</v>
      </c>
      <c r="C84" s="125" t="s">
        <v>385</v>
      </c>
      <c r="D84" s="142"/>
    </row>
    <row r="85" spans="1:4" ht="16.5" x14ac:dyDescent="0.25">
      <c r="A85" s="126" t="s">
        <v>88</v>
      </c>
      <c r="B85" s="129" t="s">
        <v>263</v>
      </c>
      <c r="C85" s="138"/>
      <c r="D85" s="142"/>
    </row>
    <row r="86" spans="1:4" ht="33" x14ac:dyDescent="0.25">
      <c r="A86" s="124" t="s">
        <v>398</v>
      </c>
      <c r="B86" s="134" t="s">
        <v>399</v>
      </c>
      <c r="C86" s="125" t="s">
        <v>46</v>
      </c>
      <c r="D86" s="142"/>
    </row>
    <row r="87" spans="1:4" ht="33" x14ac:dyDescent="0.25">
      <c r="A87" s="124" t="s">
        <v>400</v>
      </c>
      <c r="B87" s="134" t="s">
        <v>401</v>
      </c>
      <c r="C87" s="125" t="s">
        <v>46</v>
      </c>
      <c r="D87" s="142"/>
    </row>
    <row r="88" spans="1:4" ht="16.5" x14ac:dyDescent="0.25">
      <c r="A88" s="125"/>
      <c r="B88" s="134" t="s">
        <v>477</v>
      </c>
      <c r="C88" s="125" t="s">
        <v>402</v>
      </c>
      <c r="D88" s="142"/>
    </row>
    <row r="89" spans="1:4" ht="16.5" x14ac:dyDescent="0.25">
      <c r="A89" s="125"/>
      <c r="B89" s="134" t="s">
        <v>478</v>
      </c>
      <c r="C89" s="125" t="s">
        <v>402</v>
      </c>
      <c r="D89" s="142"/>
    </row>
    <row r="90" spans="1:4" ht="33" x14ac:dyDescent="0.25">
      <c r="A90" s="124" t="s">
        <v>403</v>
      </c>
      <c r="B90" s="134" t="s">
        <v>404</v>
      </c>
      <c r="C90" s="125" t="s">
        <v>405</v>
      </c>
      <c r="D90" s="142"/>
    </row>
    <row r="91" spans="1:4" ht="27.6" customHeight="1" x14ac:dyDescent="0.25">
      <c r="A91" s="126"/>
      <c r="B91" s="134" t="s">
        <v>477</v>
      </c>
      <c r="C91" s="128" t="s">
        <v>402</v>
      </c>
      <c r="D91" s="142"/>
    </row>
    <row r="92" spans="1:4" ht="16.5" x14ac:dyDescent="0.25">
      <c r="A92" s="124"/>
      <c r="B92" s="134" t="s">
        <v>478</v>
      </c>
      <c r="C92" s="125" t="s">
        <v>46</v>
      </c>
      <c r="D92" s="142"/>
    </row>
    <row r="93" spans="1:4" ht="16.5" x14ac:dyDescent="0.25">
      <c r="A93" s="124" t="s">
        <v>406</v>
      </c>
      <c r="B93" s="134" t="s">
        <v>407</v>
      </c>
      <c r="C93" s="125" t="s">
        <v>9</v>
      </c>
      <c r="D93" s="142"/>
    </row>
    <row r="94" spans="1:4" ht="16.5" x14ac:dyDescent="0.25">
      <c r="A94" s="126"/>
      <c r="B94" s="135" t="s">
        <v>479</v>
      </c>
      <c r="C94" s="125" t="s">
        <v>9</v>
      </c>
      <c r="D94" s="142"/>
    </row>
    <row r="95" spans="1:4" ht="18.75" customHeight="1" x14ac:dyDescent="0.25">
      <c r="A95" s="127"/>
      <c r="B95" s="136" t="s">
        <v>408</v>
      </c>
      <c r="C95" s="125" t="s">
        <v>9</v>
      </c>
      <c r="D95" s="142"/>
    </row>
    <row r="96" spans="1:4" ht="16.5" x14ac:dyDescent="0.25">
      <c r="A96" s="124"/>
      <c r="B96" s="134" t="s">
        <v>409</v>
      </c>
      <c r="C96" s="125" t="s">
        <v>9</v>
      </c>
      <c r="D96" s="142"/>
    </row>
    <row r="97" spans="1:8" ht="33" x14ac:dyDescent="0.25">
      <c r="A97" s="124" t="s">
        <v>410</v>
      </c>
      <c r="B97" s="134" t="s">
        <v>411</v>
      </c>
      <c r="C97" s="125" t="s">
        <v>9</v>
      </c>
      <c r="D97" s="142"/>
    </row>
    <row r="98" spans="1:8" ht="16.5" x14ac:dyDescent="0.25">
      <c r="A98" s="126"/>
      <c r="B98" s="135" t="s">
        <v>412</v>
      </c>
      <c r="C98" s="125" t="s">
        <v>9</v>
      </c>
      <c r="D98" s="142"/>
    </row>
    <row r="99" spans="1:8" ht="16.5" x14ac:dyDescent="0.25">
      <c r="A99" s="124"/>
      <c r="B99" s="134" t="s">
        <v>413</v>
      </c>
      <c r="C99" s="125" t="s">
        <v>9</v>
      </c>
      <c r="D99" s="142"/>
    </row>
    <row r="100" spans="1:8" ht="16.5" x14ac:dyDescent="0.25">
      <c r="A100" s="126" t="s">
        <v>134</v>
      </c>
      <c r="B100" s="129" t="s">
        <v>414</v>
      </c>
      <c r="C100" s="138"/>
      <c r="D100" s="142"/>
    </row>
    <row r="101" spans="1:8" ht="33" x14ac:dyDescent="0.25">
      <c r="A101" s="124" t="s">
        <v>415</v>
      </c>
      <c r="B101" s="134" t="s">
        <v>489</v>
      </c>
      <c r="C101" s="125" t="s">
        <v>207</v>
      </c>
      <c r="D101" s="142"/>
    </row>
    <row r="102" spans="1:8" ht="16.5" x14ac:dyDescent="0.25">
      <c r="A102" s="126" t="s">
        <v>197</v>
      </c>
      <c r="B102" s="129" t="s">
        <v>416</v>
      </c>
      <c r="C102" s="138"/>
      <c r="D102" s="142"/>
    </row>
    <row r="103" spans="1:8" ht="16.5" x14ac:dyDescent="0.25">
      <c r="A103" s="124" t="s">
        <v>417</v>
      </c>
      <c r="B103" s="134" t="s">
        <v>480</v>
      </c>
      <c r="C103" s="125" t="s">
        <v>9</v>
      </c>
      <c r="D103" s="142"/>
    </row>
    <row r="104" spans="1:8" ht="16.5" x14ac:dyDescent="0.25">
      <c r="A104" s="124" t="s">
        <v>418</v>
      </c>
      <c r="B104" s="134" t="s">
        <v>481</v>
      </c>
      <c r="C104" s="125" t="s">
        <v>9</v>
      </c>
      <c r="D104" s="142"/>
    </row>
    <row r="105" spans="1:8" ht="16.5" x14ac:dyDescent="0.25">
      <c r="A105" s="125"/>
      <c r="B105" s="134" t="s">
        <v>419</v>
      </c>
      <c r="C105" s="125" t="s">
        <v>9</v>
      </c>
      <c r="D105" s="142"/>
    </row>
    <row r="106" spans="1:8" ht="18.75" x14ac:dyDescent="0.25">
      <c r="A106" s="124"/>
      <c r="B106" s="134" t="s">
        <v>420</v>
      </c>
      <c r="C106" s="125" t="s">
        <v>9</v>
      </c>
      <c r="D106" s="142"/>
      <c r="F106" s="141"/>
      <c r="H106" s="143"/>
    </row>
    <row r="107" spans="1:8" ht="18.75" x14ac:dyDescent="0.25">
      <c r="A107" s="124"/>
      <c r="B107" s="134" t="s">
        <v>421</v>
      </c>
      <c r="C107" s="125" t="s">
        <v>9</v>
      </c>
      <c r="D107" s="142"/>
      <c r="H107" s="144"/>
    </row>
    <row r="108" spans="1:8" s="108" customFormat="1" ht="18.75" x14ac:dyDescent="0.25">
      <c r="A108" s="124" t="s">
        <v>422</v>
      </c>
      <c r="B108" s="134" t="s">
        <v>482</v>
      </c>
      <c r="C108" s="125" t="s">
        <v>405</v>
      </c>
      <c r="D108" s="142"/>
      <c r="H108" s="145"/>
    </row>
    <row r="109" spans="1:8" ht="16.5" x14ac:dyDescent="0.25">
      <c r="A109" s="125"/>
      <c r="B109" s="134" t="s">
        <v>423</v>
      </c>
      <c r="C109" s="125" t="s">
        <v>405</v>
      </c>
      <c r="D109" s="142"/>
    </row>
    <row r="110" spans="1:8" ht="16.5" x14ac:dyDescent="0.25">
      <c r="A110" s="127"/>
      <c r="B110" s="140" t="s">
        <v>424</v>
      </c>
      <c r="C110" s="125" t="s">
        <v>405</v>
      </c>
      <c r="D110" s="142"/>
    </row>
    <row r="111" spans="1:8" ht="16.5" x14ac:dyDescent="0.25">
      <c r="A111" s="124"/>
      <c r="B111" s="134" t="s">
        <v>360</v>
      </c>
      <c r="C111" s="125" t="s">
        <v>405</v>
      </c>
      <c r="D111" s="142"/>
      <c r="F111" s="141"/>
    </row>
    <row r="112" spans="1:8" ht="18.75" customHeight="1" x14ac:dyDescent="0.25">
      <c r="A112" s="126"/>
      <c r="B112" s="140" t="s">
        <v>361</v>
      </c>
      <c r="C112" s="125" t="s">
        <v>405</v>
      </c>
      <c r="D112" s="142"/>
    </row>
    <row r="113" spans="1:5" ht="16.5" x14ac:dyDescent="0.25">
      <c r="A113" s="126"/>
      <c r="B113" s="135" t="s">
        <v>425</v>
      </c>
      <c r="C113" s="125" t="s">
        <v>426</v>
      </c>
      <c r="D113" s="142"/>
    </row>
    <row r="114" spans="1:5" ht="16.5" x14ac:dyDescent="0.25">
      <c r="A114" s="124" t="s">
        <v>427</v>
      </c>
      <c r="B114" s="134" t="s">
        <v>428</v>
      </c>
      <c r="C114" s="125" t="s">
        <v>46</v>
      </c>
      <c r="D114" s="142"/>
    </row>
    <row r="115" spans="1:5" ht="16.5" x14ac:dyDescent="0.25">
      <c r="A115" s="127" t="s">
        <v>429</v>
      </c>
      <c r="B115" s="135" t="s">
        <v>483</v>
      </c>
      <c r="C115" s="125" t="s">
        <v>352</v>
      </c>
      <c r="D115" s="142"/>
    </row>
    <row r="116" spans="1:5" ht="16.5" x14ac:dyDescent="0.25">
      <c r="A116" s="125"/>
      <c r="B116" s="134" t="s">
        <v>430</v>
      </c>
      <c r="C116" s="125" t="s">
        <v>352</v>
      </c>
      <c r="D116" s="142"/>
    </row>
    <row r="117" spans="1:5" ht="33" x14ac:dyDescent="0.25">
      <c r="A117" s="124" t="s">
        <v>431</v>
      </c>
      <c r="B117" s="134" t="s">
        <v>484</v>
      </c>
      <c r="C117" s="125" t="s">
        <v>385</v>
      </c>
      <c r="D117" s="142"/>
    </row>
    <row r="118" spans="1:5" ht="33" x14ac:dyDescent="0.25">
      <c r="A118" s="124"/>
      <c r="B118" s="134" t="s">
        <v>485</v>
      </c>
      <c r="C118" s="125" t="s">
        <v>385</v>
      </c>
      <c r="D118" s="142"/>
    </row>
    <row r="119" spans="1:5" ht="33" x14ac:dyDescent="0.25">
      <c r="A119" s="124" t="s">
        <v>432</v>
      </c>
      <c r="B119" s="134" t="s">
        <v>433</v>
      </c>
      <c r="C119" s="125" t="s">
        <v>9</v>
      </c>
      <c r="D119" s="142"/>
    </row>
    <row r="120" spans="1:5" ht="16.5" x14ac:dyDescent="0.25">
      <c r="A120" s="124"/>
      <c r="B120" s="134" t="s">
        <v>434</v>
      </c>
      <c r="C120" s="125" t="s">
        <v>9</v>
      </c>
      <c r="D120" s="142"/>
    </row>
    <row r="121" spans="1:5" ht="33" x14ac:dyDescent="0.25">
      <c r="A121" s="124" t="s">
        <v>435</v>
      </c>
      <c r="B121" s="134" t="s">
        <v>436</v>
      </c>
      <c r="C121" s="125" t="s">
        <v>46</v>
      </c>
      <c r="D121" s="142"/>
    </row>
    <row r="122" spans="1:5" ht="33" x14ac:dyDescent="0.25">
      <c r="A122" s="124" t="s">
        <v>437</v>
      </c>
      <c r="B122" s="134" t="s">
        <v>438</v>
      </c>
      <c r="C122" s="125" t="s">
        <v>405</v>
      </c>
      <c r="D122" s="142"/>
    </row>
    <row r="123" spans="1:5" ht="33" x14ac:dyDescent="0.25">
      <c r="A123" s="124"/>
      <c r="B123" s="134" t="s">
        <v>486</v>
      </c>
      <c r="C123" s="125" t="s">
        <v>405</v>
      </c>
      <c r="D123" s="133"/>
    </row>
    <row r="124" spans="1:5" ht="18.75" x14ac:dyDescent="0.2">
      <c r="A124" s="119"/>
      <c r="B124" s="120"/>
      <c r="C124" s="119"/>
    </row>
    <row r="125" spans="1:5" ht="18.75" x14ac:dyDescent="0.2">
      <c r="A125" s="119"/>
      <c r="B125" s="149" t="s">
        <v>494</v>
      </c>
      <c r="C125" s="149"/>
      <c r="D125" s="149"/>
      <c r="E125" s="149"/>
    </row>
    <row r="126" spans="1:5" ht="18.75" x14ac:dyDescent="0.2">
      <c r="A126" s="121"/>
      <c r="B126" s="120"/>
      <c r="C126" s="131" t="s">
        <v>91</v>
      </c>
    </row>
    <row r="127" spans="1:5" ht="18.75" x14ac:dyDescent="0.2">
      <c r="A127" s="121"/>
      <c r="B127" s="150"/>
      <c r="C127" s="151"/>
      <c r="D127" s="151"/>
    </row>
    <row r="128" spans="1:5" ht="18.75" x14ac:dyDescent="0.2">
      <c r="A128" s="119"/>
      <c r="B128" s="120"/>
      <c r="C128" s="119"/>
    </row>
    <row r="129" spans="1:4" ht="18.75" x14ac:dyDescent="0.2">
      <c r="A129" s="121"/>
      <c r="B129" s="120"/>
      <c r="C129" s="119"/>
    </row>
    <row r="130" spans="1:4" ht="18.75" x14ac:dyDescent="0.2">
      <c r="A130" s="121"/>
      <c r="B130" s="120"/>
      <c r="C130" s="119"/>
    </row>
    <row r="131" spans="1:4" ht="18.75" x14ac:dyDescent="0.2">
      <c r="A131" s="121"/>
      <c r="B131" s="120"/>
      <c r="C131" s="119"/>
    </row>
    <row r="132" spans="1:4" ht="18.75" x14ac:dyDescent="0.2">
      <c r="A132" s="121"/>
      <c r="B132" s="120"/>
      <c r="C132" s="119"/>
    </row>
    <row r="133" spans="1:4" ht="18.75" x14ac:dyDescent="0.2">
      <c r="A133" s="119"/>
      <c r="B133" s="150"/>
      <c r="C133" s="151"/>
      <c r="D133" s="151"/>
    </row>
    <row r="134" spans="1:4" ht="18.75" x14ac:dyDescent="0.2">
      <c r="A134" s="119"/>
      <c r="B134" s="120"/>
      <c r="C134" s="119"/>
    </row>
    <row r="135" spans="1:4" ht="18.75" x14ac:dyDescent="0.2">
      <c r="A135" s="121"/>
      <c r="B135" s="120"/>
      <c r="C135" s="119"/>
    </row>
    <row r="136" spans="1:4" ht="18.75" x14ac:dyDescent="0.2">
      <c r="A136" s="119"/>
      <c r="B136" s="120"/>
      <c r="C136" s="119"/>
    </row>
    <row r="137" spans="1:4" ht="18.75" x14ac:dyDescent="0.2">
      <c r="A137" s="119"/>
      <c r="B137" s="120"/>
      <c r="C137" s="119"/>
    </row>
    <row r="138" spans="1:4" ht="18.75" x14ac:dyDescent="0.2">
      <c r="A138" s="121"/>
      <c r="B138" s="120"/>
      <c r="C138" s="119"/>
    </row>
    <row r="139" spans="1:4" ht="18.75" x14ac:dyDescent="0.2">
      <c r="A139" s="121"/>
      <c r="B139" s="120"/>
      <c r="C139" s="119"/>
    </row>
    <row r="140" spans="1:4" ht="18.75" x14ac:dyDescent="0.2">
      <c r="A140" s="119"/>
      <c r="B140" s="120"/>
      <c r="C140" s="119"/>
    </row>
    <row r="141" spans="1:4" ht="18.75" x14ac:dyDescent="0.2">
      <c r="A141" s="121"/>
      <c r="B141" s="120"/>
      <c r="C141" s="119"/>
    </row>
    <row r="142" spans="1:4" ht="18.75" x14ac:dyDescent="0.2">
      <c r="A142" s="121"/>
      <c r="B142" s="120"/>
      <c r="C142" s="119"/>
    </row>
    <row r="143" spans="1:4" ht="18.75" x14ac:dyDescent="0.2">
      <c r="A143" s="119"/>
      <c r="B143" s="120"/>
      <c r="C143" s="119"/>
    </row>
    <row r="144" spans="1:4" ht="18.75" x14ac:dyDescent="0.2">
      <c r="A144" s="119"/>
      <c r="B144" s="118"/>
      <c r="C144" s="119"/>
    </row>
    <row r="145" spans="1:3" ht="18.75" x14ac:dyDescent="0.2">
      <c r="A145" s="119"/>
      <c r="B145" s="118"/>
      <c r="C145" s="119"/>
    </row>
    <row r="146" spans="1:3" ht="18.75" x14ac:dyDescent="0.2">
      <c r="A146" s="119"/>
      <c r="B146" s="118"/>
      <c r="C146" s="119"/>
    </row>
    <row r="147" spans="1:3" ht="18.75" x14ac:dyDescent="0.2">
      <c r="A147" s="119"/>
      <c r="B147" s="118"/>
      <c r="C147" s="119"/>
    </row>
    <row r="148" spans="1:3" ht="18.75" x14ac:dyDescent="0.2">
      <c r="A148" s="119"/>
      <c r="B148" s="118"/>
      <c r="C148" s="119"/>
    </row>
    <row r="149" spans="1:3" ht="18.75" x14ac:dyDescent="0.2">
      <c r="A149" s="119"/>
      <c r="B149" s="118"/>
      <c r="C149" s="119"/>
    </row>
    <row r="150" spans="1:3" ht="18.75" x14ac:dyDescent="0.2">
      <c r="A150" s="119"/>
      <c r="B150" s="118"/>
      <c r="C150" s="119"/>
    </row>
    <row r="151" spans="1:3" ht="18.75" x14ac:dyDescent="0.2">
      <c r="A151" s="119"/>
      <c r="B151" s="118"/>
      <c r="C151" s="119"/>
    </row>
    <row r="152" spans="1:3" ht="18.75" x14ac:dyDescent="0.2">
      <c r="A152" s="119"/>
      <c r="B152" s="118"/>
      <c r="C152" s="119"/>
    </row>
    <row r="153" spans="1:3" ht="18.75" x14ac:dyDescent="0.2">
      <c r="A153" s="119"/>
      <c r="B153" s="118"/>
      <c r="C153" s="119"/>
    </row>
    <row r="154" spans="1:3" ht="18.75" x14ac:dyDescent="0.2">
      <c r="A154" s="119"/>
      <c r="B154" s="118"/>
      <c r="C154" s="119"/>
    </row>
    <row r="155" spans="1:3" ht="18.75" x14ac:dyDescent="0.2">
      <c r="A155" s="119"/>
      <c r="B155" s="118"/>
      <c r="C155" s="119"/>
    </row>
    <row r="156" spans="1:3" ht="18.75" x14ac:dyDescent="0.2">
      <c r="A156" s="119"/>
      <c r="B156" s="118"/>
      <c r="C156" s="119"/>
    </row>
    <row r="157" spans="1:3" ht="18.75" x14ac:dyDescent="0.2">
      <c r="A157" s="119"/>
      <c r="B157" s="118"/>
      <c r="C157" s="119"/>
    </row>
    <row r="158" spans="1:3" ht="18.75" x14ac:dyDescent="0.2">
      <c r="A158" s="119"/>
      <c r="B158" s="118"/>
      <c r="C158" s="119"/>
    </row>
    <row r="159" spans="1:3" ht="18.75" x14ac:dyDescent="0.2">
      <c r="A159" s="119"/>
      <c r="B159" s="118"/>
      <c r="C159" s="119"/>
    </row>
    <row r="160" spans="1:3" ht="18.75" x14ac:dyDescent="0.2">
      <c r="A160" s="119"/>
      <c r="B160" s="118"/>
      <c r="C160" s="119"/>
    </row>
    <row r="161" spans="1:3" ht="18.75" x14ac:dyDescent="0.2">
      <c r="A161" s="119"/>
      <c r="B161" s="118"/>
      <c r="C161" s="119"/>
    </row>
    <row r="162" spans="1:3" ht="18.75" x14ac:dyDescent="0.2">
      <c r="A162" s="119"/>
      <c r="B162" s="118"/>
      <c r="C162" s="119"/>
    </row>
    <row r="163" spans="1:3" ht="18.75" x14ac:dyDescent="0.2">
      <c r="A163" s="119"/>
      <c r="B163" s="118"/>
      <c r="C163" s="119"/>
    </row>
    <row r="164" spans="1:3" ht="18.75" x14ac:dyDescent="0.2">
      <c r="A164" s="119"/>
      <c r="B164" s="118"/>
      <c r="C164" s="119"/>
    </row>
    <row r="165" spans="1:3" ht="18.75" x14ac:dyDescent="0.2">
      <c r="A165" s="119"/>
      <c r="B165" s="118"/>
      <c r="C165" s="119"/>
    </row>
    <row r="166" spans="1:3" ht="18.75" x14ac:dyDescent="0.2">
      <c r="A166" s="119"/>
      <c r="B166" s="118"/>
      <c r="C166" s="119"/>
    </row>
    <row r="167" spans="1:3" ht="18.75" x14ac:dyDescent="0.2">
      <c r="A167" s="119"/>
      <c r="B167" s="118"/>
      <c r="C167" s="119"/>
    </row>
    <row r="168" spans="1:3" ht="18.75" x14ac:dyDescent="0.2">
      <c r="A168" s="119"/>
      <c r="B168" s="118"/>
      <c r="C168" s="119"/>
    </row>
    <row r="169" spans="1:3" ht="18.75" x14ac:dyDescent="0.2">
      <c r="A169" s="119"/>
      <c r="B169" s="118"/>
      <c r="C169" s="119"/>
    </row>
    <row r="170" spans="1:3" ht="18.75" x14ac:dyDescent="0.2">
      <c r="A170" s="119"/>
      <c r="B170" s="118"/>
      <c r="C170" s="119"/>
    </row>
    <row r="171" spans="1:3" ht="18.75" x14ac:dyDescent="0.2">
      <c r="A171" s="119"/>
      <c r="B171" s="118"/>
      <c r="C171" s="119"/>
    </row>
    <row r="172" spans="1:3" ht="18.75" x14ac:dyDescent="0.2">
      <c r="A172" s="119"/>
      <c r="B172" s="118"/>
      <c r="C172" s="119"/>
    </row>
    <row r="173" spans="1:3" ht="18.75" x14ac:dyDescent="0.2">
      <c r="A173" s="119"/>
      <c r="B173" s="118"/>
      <c r="C173" s="119"/>
    </row>
    <row r="174" spans="1:3" ht="18.75" x14ac:dyDescent="0.2">
      <c r="A174" s="119"/>
      <c r="B174" s="118"/>
      <c r="C174" s="119"/>
    </row>
    <row r="175" spans="1:3" ht="18.75" x14ac:dyDescent="0.2">
      <c r="A175" s="119"/>
      <c r="B175" s="118"/>
      <c r="C175" s="119"/>
    </row>
    <row r="176" spans="1:3" ht="18.75" x14ac:dyDescent="0.2">
      <c r="A176" s="119"/>
      <c r="B176" s="118"/>
      <c r="C176" s="119"/>
    </row>
    <row r="177" spans="1:3" ht="18.75" x14ac:dyDescent="0.2">
      <c r="A177" s="119"/>
      <c r="B177" s="118"/>
      <c r="C177" s="119"/>
    </row>
    <row r="178" spans="1:3" ht="18.75" x14ac:dyDescent="0.2">
      <c r="A178" s="119"/>
      <c r="B178" s="118"/>
      <c r="C178" s="119"/>
    </row>
    <row r="179" spans="1:3" ht="18.75" x14ac:dyDescent="0.2">
      <c r="A179" s="119"/>
      <c r="B179" s="118"/>
      <c r="C179" s="119"/>
    </row>
    <row r="180" spans="1:3" ht="18.75" x14ac:dyDescent="0.2">
      <c r="A180" s="119"/>
      <c r="B180" s="118"/>
      <c r="C180" s="119"/>
    </row>
    <row r="181" spans="1:3" ht="18.75" x14ac:dyDescent="0.2">
      <c r="A181" s="119"/>
      <c r="B181" s="118"/>
      <c r="C181" s="119"/>
    </row>
    <row r="182" spans="1:3" ht="18.75" x14ac:dyDescent="0.2">
      <c r="A182" s="119"/>
      <c r="B182" s="118"/>
      <c r="C182" s="119"/>
    </row>
    <row r="183" spans="1:3" ht="18.75" x14ac:dyDescent="0.2">
      <c r="A183" s="119"/>
      <c r="B183" s="118"/>
      <c r="C183" s="119"/>
    </row>
    <row r="184" spans="1:3" ht="18.75" x14ac:dyDescent="0.2">
      <c r="A184" s="119"/>
      <c r="B184" s="118"/>
      <c r="C184" s="119"/>
    </row>
    <row r="185" spans="1:3" ht="18.75" x14ac:dyDescent="0.2">
      <c r="A185" s="119"/>
      <c r="B185" s="118"/>
      <c r="C185" s="119"/>
    </row>
    <row r="186" spans="1:3" ht="18.75" x14ac:dyDescent="0.2">
      <c r="A186" s="119"/>
      <c r="B186" s="118"/>
      <c r="C186" s="119"/>
    </row>
    <row r="187" spans="1:3" ht="18.75" x14ac:dyDescent="0.2">
      <c r="A187" s="119"/>
      <c r="B187" s="118"/>
      <c r="C187" s="119"/>
    </row>
    <row r="188" spans="1:3" ht="18.75" x14ac:dyDescent="0.2">
      <c r="A188" s="119"/>
      <c r="B188" s="118"/>
      <c r="C188" s="119"/>
    </row>
    <row r="189" spans="1:3" ht="18.75" x14ac:dyDescent="0.2">
      <c r="A189" s="119"/>
      <c r="B189" s="118"/>
      <c r="C189" s="119"/>
    </row>
    <row r="190" spans="1:3" ht="18.75" x14ac:dyDescent="0.2">
      <c r="A190" s="119"/>
      <c r="B190" s="118"/>
      <c r="C190" s="119"/>
    </row>
    <row r="191" spans="1:3" ht="18.75" x14ac:dyDescent="0.2">
      <c r="A191" s="119"/>
      <c r="B191" s="118"/>
      <c r="C191" s="119"/>
    </row>
    <row r="192" spans="1:3" ht="18.75" x14ac:dyDescent="0.2">
      <c r="A192" s="119"/>
      <c r="B192" s="118"/>
      <c r="C192" s="119"/>
    </row>
    <row r="193" spans="1:3" ht="18.75" x14ac:dyDescent="0.2">
      <c r="A193" s="119"/>
      <c r="B193" s="118"/>
      <c r="C193" s="119"/>
    </row>
    <row r="194" spans="1:3" ht="18.75" x14ac:dyDescent="0.2">
      <c r="A194" s="119"/>
      <c r="B194" s="118"/>
      <c r="C194" s="119"/>
    </row>
    <row r="195" spans="1:3" ht="18.75" x14ac:dyDescent="0.2">
      <c r="A195" s="119"/>
      <c r="B195" s="118"/>
      <c r="C195" s="119"/>
    </row>
    <row r="196" spans="1:3" ht="18.75" x14ac:dyDescent="0.2">
      <c r="A196" s="119"/>
      <c r="B196" s="118"/>
      <c r="C196" s="119"/>
    </row>
    <row r="197" spans="1:3" ht="18.75" x14ac:dyDescent="0.2">
      <c r="A197" s="119"/>
      <c r="B197" s="118"/>
      <c r="C197" s="119"/>
    </row>
    <row r="198" spans="1:3" ht="18.75" x14ac:dyDescent="0.2">
      <c r="A198" s="119"/>
      <c r="B198" s="118"/>
      <c r="C198" s="119"/>
    </row>
  </sheetData>
  <sheetProtection selectLockedCells="1"/>
  <mergeCells count="9">
    <mergeCell ref="B133:D133"/>
    <mergeCell ref="B127:D127"/>
    <mergeCell ref="A2:B3"/>
    <mergeCell ref="C2:C3"/>
    <mergeCell ref="A1:B1"/>
    <mergeCell ref="A5:D5"/>
    <mergeCell ref="A6:D6"/>
    <mergeCell ref="A7:D7"/>
    <mergeCell ref="B125:E125"/>
  </mergeCells>
  <pageMargins left="0.24" right="0.18" top="0.17" bottom="0.24" header="0.17" footer="0.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3"/>
  <sheetViews>
    <sheetView topLeftCell="A275" workbookViewId="0">
      <selection activeCell="D303" sqref="D303"/>
    </sheetView>
  </sheetViews>
  <sheetFormatPr defaultColWidth="9.140625" defaultRowHeight="12.75" x14ac:dyDescent="0.2"/>
  <cols>
    <col min="1" max="1" width="6.85546875" style="1" customWidth="1"/>
    <col min="2" max="2" width="45.85546875" customWidth="1"/>
    <col min="3" max="3" width="9.5703125" customWidth="1"/>
    <col min="4" max="4" width="17.42578125" customWidth="1"/>
    <col min="5" max="5" width="16.85546875" customWidth="1"/>
    <col min="6" max="6" width="23.7109375" customWidth="1"/>
    <col min="7" max="7" width="10" customWidth="1"/>
    <col min="8" max="9" width="9.42578125" customWidth="1"/>
  </cols>
  <sheetData>
    <row r="1" spans="1:8" ht="15" x14ac:dyDescent="0.2">
      <c r="A1" s="80"/>
      <c r="B1" s="81"/>
      <c r="C1" s="82"/>
      <c r="D1" s="81"/>
      <c r="E1" s="83" t="s">
        <v>346</v>
      </c>
    </row>
    <row r="2" spans="1:8" ht="16.5" x14ac:dyDescent="0.25">
      <c r="A2" s="156" t="s">
        <v>247</v>
      </c>
      <c r="B2" s="156"/>
      <c r="C2" s="85"/>
      <c r="D2" s="86"/>
      <c r="E2" s="80"/>
    </row>
    <row r="3" spans="1:8" ht="16.5" x14ac:dyDescent="0.25">
      <c r="A3" s="155" t="s">
        <v>248</v>
      </c>
      <c r="B3" s="155"/>
      <c r="C3" s="85"/>
      <c r="D3" s="87"/>
      <c r="E3" s="88"/>
    </row>
    <row r="4" spans="1:8" ht="16.5" x14ac:dyDescent="0.25">
      <c r="A4" s="80"/>
      <c r="B4" s="80"/>
      <c r="C4" s="89"/>
      <c r="D4" s="90"/>
      <c r="E4" s="80"/>
    </row>
    <row r="5" spans="1:8" ht="16.5" x14ac:dyDescent="0.25">
      <c r="A5" s="91" t="s">
        <v>249</v>
      </c>
      <c r="B5" s="107" t="s">
        <v>333</v>
      </c>
      <c r="C5" s="161" t="s">
        <v>350</v>
      </c>
      <c r="D5" s="161"/>
      <c r="E5" s="161"/>
    </row>
    <row r="6" spans="1:8" ht="16.5" x14ac:dyDescent="0.25">
      <c r="A6" s="80"/>
      <c r="B6" s="80"/>
      <c r="C6" s="89"/>
      <c r="D6" s="90"/>
      <c r="E6" s="80"/>
    </row>
    <row r="7" spans="1:8" ht="18.75" x14ac:dyDescent="0.3">
      <c r="A7" s="147" t="s">
        <v>12</v>
      </c>
      <c r="B7" s="147"/>
      <c r="C7" s="147"/>
      <c r="D7" s="147"/>
      <c r="E7" s="147"/>
      <c r="F7" s="3"/>
      <c r="G7" s="3"/>
      <c r="H7" s="4"/>
    </row>
    <row r="8" spans="1:8" ht="18.75" x14ac:dyDescent="0.3">
      <c r="A8" s="165" t="s">
        <v>349</v>
      </c>
      <c r="B8" s="165"/>
      <c r="C8" s="165"/>
      <c r="D8" s="165"/>
      <c r="E8" s="165"/>
      <c r="F8" s="3"/>
      <c r="G8" s="3"/>
      <c r="H8" s="4"/>
    </row>
    <row r="9" spans="1:8" ht="18.75" x14ac:dyDescent="0.3">
      <c r="A9" s="92"/>
      <c r="B9" s="92"/>
      <c r="C9" s="85"/>
      <c r="D9" s="92"/>
      <c r="E9" s="93"/>
    </row>
    <row r="10" spans="1:8" ht="18.75" x14ac:dyDescent="0.3">
      <c r="A10" s="92" t="s">
        <v>13</v>
      </c>
      <c r="B10" s="94" t="s">
        <v>14</v>
      </c>
      <c r="C10" s="85"/>
      <c r="D10" s="92"/>
      <c r="E10" s="93"/>
    </row>
    <row r="11" spans="1:8" ht="20.25" customHeight="1" x14ac:dyDescent="0.25">
      <c r="A11" s="84" t="s">
        <v>2</v>
      </c>
      <c r="B11" s="164" t="e">
        <f>"Đơn vị báo cáo:    " &amp; tencoso</f>
        <v>#REF!</v>
      </c>
      <c r="C11" s="164"/>
      <c r="D11" s="164"/>
      <c r="E11" s="164"/>
    </row>
    <row r="12" spans="1:8" ht="20.25" customHeight="1" x14ac:dyDescent="0.3">
      <c r="A12" s="96" t="s">
        <v>15</v>
      </c>
      <c r="B12" s="97" t="s">
        <v>340</v>
      </c>
      <c r="C12" s="98"/>
      <c r="D12" s="98">
        <v>0</v>
      </c>
      <c r="E12" s="93" t="s">
        <v>339</v>
      </c>
    </row>
    <row r="13" spans="1:8" ht="20.25" customHeight="1" x14ac:dyDescent="0.3">
      <c r="A13" s="96" t="s">
        <v>16</v>
      </c>
      <c r="B13" s="98" t="s">
        <v>341</v>
      </c>
      <c r="C13" s="98"/>
      <c r="D13" s="98">
        <v>0</v>
      </c>
      <c r="E13" s="93" t="s">
        <v>339</v>
      </c>
    </row>
    <row r="14" spans="1:8" ht="20.25" customHeight="1" x14ac:dyDescent="0.3">
      <c r="A14" s="96" t="s">
        <v>17</v>
      </c>
      <c r="B14" s="97" t="s">
        <v>18</v>
      </c>
      <c r="C14" s="98"/>
      <c r="D14" s="84">
        <v>0</v>
      </c>
      <c r="E14" s="93"/>
    </row>
    <row r="15" spans="1:8" ht="20.25" customHeight="1" x14ac:dyDescent="0.3">
      <c r="A15" s="96" t="s">
        <v>19</v>
      </c>
      <c r="B15" s="97" t="s">
        <v>342</v>
      </c>
      <c r="C15" s="98"/>
      <c r="D15" s="96">
        <v>0</v>
      </c>
      <c r="E15" s="93" t="s">
        <v>339</v>
      </c>
    </row>
    <row r="16" spans="1:8" ht="20.25" customHeight="1" x14ac:dyDescent="0.3">
      <c r="A16" s="84" t="s">
        <v>3</v>
      </c>
      <c r="B16" s="95" t="s">
        <v>20</v>
      </c>
      <c r="C16" s="98"/>
      <c r="D16" s="96">
        <v>0</v>
      </c>
      <c r="E16" s="93"/>
    </row>
    <row r="17" spans="1:5" ht="20.25" customHeight="1" x14ac:dyDescent="0.3">
      <c r="A17" s="96"/>
      <c r="B17" s="97" t="s">
        <v>244</v>
      </c>
      <c r="C17" s="117"/>
      <c r="D17" s="96">
        <v>0</v>
      </c>
      <c r="E17" s="93"/>
    </row>
    <row r="18" spans="1:5" ht="20.25" customHeight="1" x14ac:dyDescent="0.3">
      <c r="A18" s="96"/>
      <c r="B18" s="116" t="s">
        <v>343</v>
      </c>
      <c r="C18" s="117"/>
      <c r="D18" s="96">
        <v>0</v>
      </c>
      <c r="E18" s="93"/>
    </row>
    <row r="19" spans="1:5" ht="20.25" customHeight="1" x14ac:dyDescent="0.3">
      <c r="A19" s="84" t="s">
        <v>4</v>
      </c>
      <c r="B19" s="95" t="s">
        <v>192</v>
      </c>
      <c r="C19" s="117"/>
      <c r="D19" s="96">
        <v>0</v>
      </c>
      <c r="E19" s="93"/>
    </row>
    <row r="20" spans="1:5" ht="20.25" customHeight="1" x14ac:dyDescent="0.3">
      <c r="A20" s="84"/>
      <c r="B20" s="97" t="s">
        <v>245</v>
      </c>
      <c r="C20" s="117"/>
      <c r="D20" s="96">
        <v>0</v>
      </c>
      <c r="E20" s="93"/>
    </row>
    <row r="21" spans="1:5" ht="20.25" customHeight="1" x14ac:dyDescent="0.3">
      <c r="A21" s="84" t="s">
        <v>5</v>
      </c>
      <c r="B21" s="95" t="s">
        <v>155</v>
      </c>
      <c r="C21" s="117"/>
      <c r="D21" s="96">
        <v>0</v>
      </c>
      <c r="E21" s="93"/>
    </row>
    <row r="22" spans="1:5" ht="20.25" customHeight="1" x14ac:dyDescent="0.3">
      <c r="A22" s="84" t="s">
        <v>6</v>
      </c>
      <c r="B22" s="95" t="s">
        <v>246</v>
      </c>
      <c r="C22" s="96"/>
      <c r="D22" s="96">
        <v>0</v>
      </c>
      <c r="E22" s="93"/>
    </row>
    <row r="23" spans="1:5" ht="20.25" customHeight="1" x14ac:dyDescent="0.3">
      <c r="A23" s="84"/>
      <c r="B23" s="109" t="s">
        <v>285</v>
      </c>
      <c r="C23" s="117"/>
      <c r="D23" s="96">
        <v>0</v>
      </c>
      <c r="E23" s="93"/>
    </row>
    <row r="24" spans="1:5" ht="20.25" customHeight="1" x14ac:dyDescent="0.3">
      <c r="A24" s="96"/>
      <c r="B24" s="97" t="s">
        <v>21</v>
      </c>
      <c r="C24" s="117"/>
      <c r="D24" s="98">
        <v>0</v>
      </c>
      <c r="E24" s="93"/>
    </row>
    <row r="25" spans="1:5" ht="20.25" customHeight="1" x14ac:dyDescent="0.3">
      <c r="A25" s="96"/>
      <c r="B25" s="97" t="s">
        <v>22</v>
      </c>
      <c r="C25" s="117"/>
      <c r="D25" s="98">
        <v>0</v>
      </c>
      <c r="E25" s="93"/>
    </row>
    <row r="26" spans="1:5" ht="20.25" customHeight="1" x14ac:dyDescent="0.3">
      <c r="A26" s="84" t="s">
        <v>33</v>
      </c>
      <c r="B26" s="95" t="s">
        <v>185</v>
      </c>
      <c r="C26" s="98"/>
      <c r="D26" s="96">
        <v>0</v>
      </c>
      <c r="E26" s="93"/>
    </row>
    <row r="27" spans="1:5" ht="18.75" x14ac:dyDescent="0.3">
      <c r="A27" s="96" t="s">
        <v>15</v>
      </c>
      <c r="B27" s="97" t="s">
        <v>120</v>
      </c>
      <c r="C27" s="98" t="s">
        <v>116</v>
      </c>
      <c r="D27" s="96">
        <v>0</v>
      </c>
      <c r="E27" s="93"/>
    </row>
    <row r="28" spans="1:5" ht="18.75" x14ac:dyDescent="0.3">
      <c r="A28" s="96" t="s">
        <v>16</v>
      </c>
      <c r="B28" s="97" t="s">
        <v>119</v>
      </c>
      <c r="C28" s="98" t="s">
        <v>116</v>
      </c>
      <c r="D28" s="96">
        <v>0</v>
      </c>
      <c r="E28" s="93"/>
    </row>
    <row r="29" spans="1:5" ht="18.75" x14ac:dyDescent="0.3">
      <c r="A29" s="96" t="s">
        <v>17</v>
      </c>
      <c r="B29" s="97" t="s">
        <v>117</v>
      </c>
      <c r="C29" s="98" t="s">
        <v>23</v>
      </c>
      <c r="D29" s="96">
        <v>0</v>
      </c>
      <c r="E29" s="93"/>
    </row>
    <row r="30" spans="1:5" ht="18.75" x14ac:dyDescent="0.3">
      <c r="A30" s="96" t="s">
        <v>19</v>
      </c>
      <c r="B30" s="97" t="s">
        <v>118</v>
      </c>
      <c r="C30" s="98" t="s">
        <v>23</v>
      </c>
      <c r="D30" s="96">
        <v>0</v>
      </c>
      <c r="E30" s="93"/>
    </row>
    <row r="31" spans="1:5" ht="18.75" x14ac:dyDescent="0.3">
      <c r="A31" s="96" t="s">
        <v>193</v>
      </c>
      <c r="B31" s="97" t="s">
        <v>194</v>
      </c>
      <c r="C31" s="98" t="s">
        <v>344</v>
      </c>
      <c r="D31" s="96">
        <v>0</v>
      </c>
      <c r="E31" s="93"/>
    </row>
    <row r="32" spans="1:5" ht="18.75" x14ac:dyDescent="0.3">
      <c r="A32" s="84" t="s">
        <v>24</v>
      </c>
      <c r="B32" s="95" t="s">
        <v>25</v>
      </c>
      <c r="C32" s="99"/>
      <c r="D32" s="96">
        <v>0</v>
      </c>
      <c r="E32" s="93"/>
    </row>
    <row r="33" spans="1:5" ht="33" customHeight="1" x14ac:dyDescent="0.2">
      <c r="A33" s="106" t="s">
        <v>2</v>
      </c>
      <c r="B33" s="166" t="s">
        <v>348</v>
      </c>
      <c r="C33" s="166"/>
      <c r="D33" s="166"/>
      <c r="E33" s="166"/>
    </row>
    <row r="34" spans="1:5" ht="18.75" x14ac:dyDescent="0.3">
      <c r="A34" s="96"/>
      <c r="B34" s="97" t="s">
        <v>28</v>
      </c>
      <c r="C34" s="100"/>
      <c r="D34" s="96">
        <v>0</v>
      </c>
      <c r="E34" s="93"/>
    </row>
    <row r="35" spans="1:5" ht="18.75" x14ac:dyDescent="0.3">
      <c r="A35" s="96"/>
      <c r="B35" s="97" t="s">
        <v>28</v>
      </c>
      <c r="C35" s="100"/>
      <c r="D35" s="96"/>
      <c r="E35" s="93"/>
    </row>
    <row r="36" spans="1:5" ht="18.75" x14ac:dyDescent="0.3">
      <c r="A36" s="96"/>
      <c r="B36" s="97" t="s">
        <v>28</v>
      </c>
      <c r="C36" s="100"/>
      <c r="D36" s="96">
        <v>0</v>
      </c>
      <c r="E36" s="93"/>
    </row>
    <row r="37" spans="1:5" ht="18.75" x14ac:dyDescent="0.3">
      <c r="A37" s="96"/>
      <c r="B37" s="97" t="s">
        <v>28</v>
      </c>
      <c r="C37" s="100"/>
      <c r="D37" s="96">
        <v>0</v>
      </c>
      <c r="E37" s="93"/>
    </row>
    <row r="38" spans="1:5" ht="18.75" x14ac:dyDescent="0.3">
      <c r="A38" s="84" t="s">
        <v>3</v>
      </c>
      <c r="B38" s="95" t="s">
        <v>26</v>
      </c>
      <c r="C38" s="99"/>
      <c r="D38" s="84">
        <v>0</v>
      </c>
      <c r="E38" s="93"/>
    </row>
    <row r="39" spans="1:5" ht="18.75" x14ac:dyDescent="0.3">
      <c r="A39" s="96"/>
      <c r="B39" s="95" t="s">
        <v>27</v>
      </c>
      <c r="C39" s="99"/>
      <c r="D39" s="84">
        <v>0</v>
      </c>
      <c r="E39" s="93"/>
    </row>
    <row r="40" spans="1:5" ht="18.75" x14ac:dyDescent="0.3">
      <c r="A40" s="96"/>
      <c r="B40" s="97" t="s">
        <v>28</v>
      </c>
      <c r="C40" s="100"/>
      <c r="D40" s="96">
        <v>0</v>
      </c>
      <c r="E40" s="93"/>
    </row>
    <row r="41" spans="1:5" ht="18.75" x14ac:dyDescent="0.3">
      <c r="A41" s="96"/>
      <c r="B41" s="97" t="s">
        <v>28</v>
      </c>
      <c r="C41" s="100"/>
      <c r="D41" s="96">
        <v>0</v>
      </c>
      <c r="E41" s="93"/>
    </row>
    <row r="42" spans="1:5" ht="18.75" x14ac:dyDescent="0.3">
      <c r="A42" s="96"/>
      <c r="B42" s="97" t="s">
        <v>28</v>
      </c>
      <c r="C42" s="100"/>
      <c r="D42" s="96">
        <v>0</v>
      </c>
      <c r="E42" s="93"/>
    </row>
    <row r="43" spans="1:5" ht="18.75" x14ac:dyDescent="0.3">
      <c r="A43" s="96"/>
      <c r="B43" s="97" t="s">
        <v>28</v>
      </c>
      <c r="C43" s="100"/>
      <c r="D43" s="96">
        <v>0</v>
      </c>
      <c r="E43" s="93"/>
    </row>
    <row r="44" spans="1:5" ht="21.75" customHeight="1" x14ac:dyDescent="0.2">
      <c r="A44" s="101" t="s">
        <v>4</v>
      </c>
      <c r="B44" s="167" t="s">
        <v>195</v>
      </c>
      <c r="C44" s="167"/>
      <c r="D44" s="167"/>
      <c r="E44" s="167"/>
    </row>
    <row r="45" spans="1:5" ht="18.75" x14ac:dyDescent="0.3">
      <c r="A45" s="96"/>
      <c r="B45" s="97" t="s">
        <v>28</v>
      </c>
      <c r="C45" s="100"/>
      <c r="D45" s="96">
        <v>0</v>
      </c>
      <c r="E45" s="93"/>
    </row>
    <row r="46" spans="1:5" ht="18.75" x14ac:dyDescent="0.3">
      <c r="A46" s="96"/>
      <c r="B46" s="97" t="s">
        <v>28</v>
      </c>
      <c r="C46" s="100"/>
      <c r="D46" s="96">
        <v>0</v>
      </c>
      <c r="E46" s="93"/>
    </row>
    <row r="47" spans="1:5" ht="18.75" x14ac:dyDescent="0.3">
      <c r="A47" s="96"/>
      <c r="B47" s="97" t="s">
        <v>28</v>
      </c>
      <c r="C47" s="100"/>
      <c r="D47" s="96">
        <v>0</v>
      </c>
      <c r="E47" s="93"/>
    </row>
    <row r="48" spans="1:5" ht="18.75" x14ac:dyDescent="0.3">
      <c r="A48" s="96"/>
      <c r="B48" s="97" t="s">
        <v>28</v>
      </c>
      <c r="C48" s="100"/>
      <c r="D48" s="96">
        <v>0</v>
      </c>
      <c r="E48" s="93"/>
    </row>
    <row r="49" spans="1:5" ht="18.75" x14ac:dyDescent="0.3">
      <c r="A49" s="96"/>
      <c r="B49" s="97" t="s">
        <v>28</v>
      </c>
      <c r="C49" s="100"/>
      <c r="D49" s="96">
        <v>0</v>
      </c>
      <c r="E49" s="93"/>
    </row>
    <row r="50" spans="1:5" ht="18.75" x14ac:dyDescent="0.3">
      <c r="A50" s="84" t="s">
        <v>5</v>
      </c>
      <c r="B50" s="95" t="s">
        <v>139</v>
      </c>
      <c r="C50" s="99"/>
      <c r="D50" s="84">
        <v>0</v>
      </c>
      <c r="E50" s="102"/>
    </row>
    <row r="51" spans="1:5" ht="18.75" x14ac:dyDescent="0.3">
      <c r="A51" s="96"/>
      <c r="B51" s="97" t="s">
        <v>28</v>
      </c>
      <c r="C51" s="100"/>
      <c r="D51" s="96">
        <v>0</v>
      </c>
      <c r="E51" s="93"/>
    </row>
    <row r="52" spans="1:5" ht="18.75" x14ac:dyDescent="0.3">
      <c r="A52" s="96"/>
      <c r="B52" s="97" t="s">
        <v>28</v>
      </c>
      <c r="C52" s="100"/>
      <c r="D52" s="96">
        <v>0</v>
      </c>
      <c r="E52" s="93"/>
    </row>
    <row r="53" spans="1:5" ht="18.75" x14ac:dyDescent="0.3">
      <c r="A53" s="96"/>
      <c r="B53" s="97" t="s">
        <v>28</v>
      </c>
      <c r="C53" s="100"/>
      <c r="D53" s="96">
        <v>0</v>
      </c>
      <c r="E53" s="93"/>
    </row>
    <row r="54" spans="1:5" ht="18.75" x14ac:dyDescent="0.3">
      <c r="A54" s="96"/>
      <c r="B54" s="97" t="s">
        <v>28</v>
      </c>
      <c r="C54" s="100"/>
      <c r="D54" s="96">
        <v>0</v>
      </c>
      <c r="E54" s="93"/>
    </row>
    <row r="55" spans="1:5" ht="18.75" x14ac:dyDescent="0.3">
      <c r="A55" s="96"/>
      <c r="B55" s="97" t="s">
        <v>28</v>
      </c>
      <c r="C55" s="100"/>
      <c r="D55" s="96">
        <v>0</v>
      </c>
      <c r="E55" s="93"/>
    </row>
    <row r="56" spans="1:5" ht="18.75" x14ac:dyDescent="0.3">
      <c r="A56" s="84" t="s">
        <v>6</v>
      </c>
      <c r="B56" s="95" t="s">
        <v>29</v>
      </c>
      <c r="C56" s="99"/>
      <c r="D56" s="84"/>
      <c r="E56" s="102"/>
    </row>
    <row r="57" spans="1:5" ht="18.75" x14ac:dyDescent="0.3">
      <c r="A57" s="96"/>
      <c r="B57" s="95" t="s">
        <v>30</v>
      </c>
      <c r="C57" s="99"/>
      <c r="D57" s="84">
        <v>0</v>
      </c>
      <c r="E57" s="102"/>
    </row>
    <row r="58" spans="1:5" ht="18.75" x14ac:dyDescent="0.3">
      <c r="A58" s="96"/>
      <c r="B58" s="97" t="s">
        <v>28</v>
      </c>
      <c r="C58" s="100"/>
      <c r="D58" s="96">
        <v>0</v>
      </c>
      <c r="E58" s="93"/>
    </row>
    <row r="59" spans="1:5" ht="18.75" x14ac:dyDescent="0.3">
      <c r="A59" s="96"/>
      <c r="B59" s="97" t="s">
        <v>28</v>
      </c>
      <c r="C59" s="100"/>
      <c r="D59" s="96">
        <v>0</v>
      </c>
      <c r="E59" s="93"/>
    </row>
    <row r="60" spans="1:5" ht="18.75" x14ac:dyDescent="0.3">
      <c r="A60" s="96"/>
      <c r="B60" s="97" t="s">
        <v>28</v>
      </c>
      <c r="C60" s="100"/>
      <c r="D60" s="96">
        <v>0</v>
      </c>
      <c r="E60" s="93"/>
    </row>
    <row r="61" spans="1:5" ht="18.75" x14ac:dyDescent="0.3">
      <c r="A61" s="96"/>
      <c r="B61" s="97" t="s">
        <v>28</v>
      </c>
      <c r="C61" s="100"/>
      <c r="D61" s="96">
        <v>0</v>
      </c>
      <c r="E61" s="93"/>
    </row>
    <row r="62" spans="1:5" ht="18.75" x14ac:dyDescent="0.3">
      <c r="A62" s="96"/>
      <c r="B62" s="97" t="s">
        <v>28</v>
      </c>
      <c r="C62" s="100"/>
      <c r="D62" s="96">
        <v>0</v>
      </c>
      <c r="E62" s="93"/>
    </row>
    <row r="63" spans="1:5" ht="18.75" x14ac:dyDescent="0.3">
      <c r="A63" s="84" t="s">
        <v>33</v>
      </c>
      <c r="B63" s="95" t="s">
        <v>32</v>
      </c>
      <c r="C63" s="100"/>
      <c r="D63" s="96">
        <v>0</v>
      </c>
      <c r="E63" s="93"/>
    </row>
    <row r="64" spans="1:5" ht="18.75" x14ac:dyDescent="0.3">
      <c r="A64" s="96"/>
      <c r="B64" s="97" t="s">
        <v>28</v>
      </c>
      <c r="C64" s="100"/>
      <c r="D64" s="96"/>
      <c r="E64" s="93"/>
    </row>
    <row r="65" spans="1:5" ht="18.75" x14ac:dyDescent="0.3">
      <c r="A65" s="96"/>
      <c r="B65" s="97" t="s">
        <v>28</v>
      </c>
      <c r="C65" s="100"/>
      <c r="D65" s="96">
        <v>0</v>
      </c>
      <c r="E65" s="93"/>
    </row>
    <row r="66" spans="1:5" ht="18.75" x14ac:dyDescent="0.3">
      <c r="A66" s="96"/>
      <c r="B66" s="97" t="s">
        <v>28</v>
      </c>
      <c r="C66" s="100"/>
      <c r="D66" s="96">
        <v>0</v>
      </c>
      <c r="E66" s="93"/>
    </row>
    <row r="67" spans="1:5" ht="18.75" x14ac:dyDescent="0.3">
      <c r="A67" s="96"/>
      <c r="B67" s="97" t="s">
        <v>28</v>
      </c>
      <c r="C67" s="100"/>
      <c r="D67" s="96">
        <v>0</v>
      </c>
      <c r="E67" s="93"/>
    </row>
    <row r="68" spans="1:5" ht="18.75" x14ac:dyDescent="0.3">
      <c r="A68" s="84" t="s">
        <v>35</v>
      </c>
      <c r="B68" s="95" t="s">
        <v>34</v>
      </c>
      <c r="C68" s="100"/>
      <c r="D68" s="96"/>
      <c r="E68" s="93"/>
    </row>
    <row r="69" spans="1:5" ht="18.75" x14ac:dyDescent="0.3">
      <c r="A69" s="96"/>
      <c r="B69" s="97" t="s">
        <v>28</v>
      </c>
      <c r="C69" s="100"/>
      <c r="D69" s="96">
        <v>0</v>
      </c>
      <c r="E69" s="93"/>
    </row>
    <row r="70" spans="1:5" ht="18.75" x14ac:dyDescent="0.3">
      <c r="A70" s="96"/>
      <c r="B70" s="97" t="s">
        <v>28</v>
      </c>
      <c r="C70" s="100"/>
      <c r="D70" s="96">
        <v>0</v>
      </c>
      <c r="E70" s="93"/>
    </row>
    <row r="71" spans="1:5" ht="18.75" x14ac:dyDescent="0.3">
      <c r="A71" s="96"/>
      <c r="B71" s="97" t="s">
        <v>28</v>
      </c>
      <c r="C71" s="100"/>
      <c r="D71" s="96"/>
      <c r="E71" s="93"/>
    </row>
    <row r="72" spans="1:5" ht="18.75" x14ac:dyDescent="0.3">
      <c r="A72" s="96"/>
      <c r="B72" s="97" t="s">
        <v>28</v>
      </c>
      <c r="C72" s="100"/>
      <c r="D72" s="96">
        <v>0</v>
      </c>
      <c r="E72" s="93"/>
    </row>
    <row r="73" spans="1:5" ht="18.75" x14ac:dyDescent="0.3">
      <c r="A73" s="84" t="s">
        <v>140</v>
      </c>
      <c r="B73" s="95" t="s">
        <v>31</v>
      </c>
      <c r="C73" s="99"/>
      <c r="D73" s="84">
        <v>0</v>
      </c>
      <c r="E73" s="102"/>
    </row>
    <row r="74" spans="1:5" ht="18.75" x14ac:dyDescent="0.3">
      <c r="A74" s="96"/>
      <c r="B74" s="97" t="s">
        <v>28</v>
      </c>
      <c r="C74" s="100"/>
      <c r="D74" s="96"/>
      <c r="E74" s="93"/>
    </row>
    <row r="75" spans="1:5" ht="18.75" x14ac:dyDescent="0.3">
      <c r="A75" s="96"/>
      <c r="B75" s="97" t="s">
        <v>28</v>
      </c>
      <c r="C75" s="100"/>
      <c r="D75" s="96">
        <v>0</v>
      </c>
      <c r="E75" s="93"/>
    </row>
    <row r="76" spans="1:5" ht="18.75" x14ac:dyDescent="0.3">
      <c r="A76" s="96"/>
      <c r="B76" s="97" t="s">
        <v>28</v>
      </c>
      <c r="C76" s="100"/>
      <c r="D76" s="96">
        <v>0</v>
      </c>
      <c r="E76" s="93"/>
    </row>
    <row r="77" spans="1:5" ht="20.25" customHeight="1" x14ac:dyDescent="0.3">
      <c r="A77" s="84" t="s">
        <v>186</v>
      </c>
      <c r="B77" s="95" t="s">
        <v>36</v>
      </c>
      <c r="C77" s="100"/>
      <c r="D77" s="96">
        <v>0</v>
      </c>
      <c r="E77" s="93"/>
    </row>
    <row r="78" spans="1:5" ht="17.25" x14ac:dyDescent="0.3">
      <c r="A78" s="84" t="s">
        <v>15</v>
      </c>
      <c r="B78" s="103" t="s">
        <v>37</v>
      </c>
      <c r="C78" s="85"/>
      <c r="D78" s="87">
        <v>0</v>
      </c>
      <c r="E78" s="104"/>
    </row>
    <row r="79" spans="1:5" ht="16.5" x14ac:dyDescent="0.25">
      <c r="A79" s="105"/>
      <c r="B79" s="97" t="s">
        <v>28</v>
      </c>
      <c r="C79" s="100"/>
      <c r="D79" s="96">
        <v>0</v>
      </c>
      <c r="E79" s="104"/>
    </row>
    <row r="80" spans="1:5" ht="16.5" x14ac:dyDescent="0.25">
      <c r="A80" s="105"/>
      <c r="B80" s="97" t="s">
        <v>28</v>
      </c>
      <c r="C80" s="100"/>
      <c r="D80" s="96">
        <v>0</v>
      </c>
      <c r="E80" s="104"/>
    </row>
    <row r="81" spans="1:5" ht="16.5" x14ac:dyDescent="0.25">
      <c r="A81" s="105"/>
      <c r="B81" s="97" t="s">
        <v>28</v>
      </c>
      <c r="C81" s="100"/>
      <c r="D81" s="96"/>
      <c r="E81" s="104"/>
    </row>
    <row r="82" spans="1:5" ht="17.25" x14ac:dyDescent="0.3">
      <c r="A82" s="84" t="s">
        <v>16</v>
      </c>
      <c r="B82" s="103" t="s">
        <v>38</v>
      </c>
      <c r="C82" s="100"/>
      <c r="D82" s="96">
        <v>0</v>
      </c>
      <c r="E82" s="81"/>
    </row>
    <row r="83" spans="1:5" ht="16.5" x14ac:dyDescent="0.25">
      <c r="A83" s="98"/>
      <c r="B83" s="97" t="s">
        <v>28</v>
      </c>
      <c r="C83" s="100"/>
      <c r="D83" s="96">
        <v>0</v>
      </c>
      <c r="E83" s="81"/>
    </row>
    <row r="84" spans="1:5" ht="16.5" x14ac:dyDescent="0.25">
      <c r="A84" s="98"/>
      <c r="B84" s="97" t="s">
        <v>28</v>
      </c>
      <c r="C84" s="100"/>
      <c r="D84" s="96">
        <v>0</v>
      </c>
      <c r="E84" s="81"/>
    </row>
    <row r="85" spans="1:5" ht="16.5" x14ac:dyDescent="0.25">
      <c r="A85" s="98"/>
      <c r="B85" s="97" t="s">
        <v>28</v>
      </c>
      <c r="C85" s="100"/>
      <c r="D85" s="96"/>
      <c r="E85" s="81"/>
    </row>
    <row r="86" spans="1:5" ht="16.5" x14ac:dyDescent="0.25">
      <c r="A86" s="96"/>
      <c r="B86" s="97" t="s">
        <v>0</v>
      </c>
      <c r="C86" s="100"/>
      <c r="D86" s="96">
        <v>0</v>
      </c>
      <c r="E86" s="81"/>
    </row>
    <row r="87" spans="1:5" ht="16.5" x14ac:dyDescent="0.25">
      <c r="A87" s="96"/>
      <c r="B87" s="97" t="s">
        <v>0</v>
      </c>
      <c r="C87" s="100"/>
      <c r="D87" s="96">
        <v>0</v>
      </c>
      <c r="E87" s="81"/>
    </row>
    <row r="88" spans="1:5" ht="16.5" x14ac:dyDescent="0.25">
      <c r="A88" s="96"/>
      <c r="B88" s="97" t="s">
        <v>0</v>
      </c>
      <c r="C88" s="100"/>
      <c r="D88" s="96">
        <v>0</v>
      </c>
      <c r="E88" s="81"/>
    </row>
    <row r="89" spans="1:5" ht="16.5" x14ac:dyDescent="0.25">
      <c r="A89" s="105" t="s">
        <v>39</v>
      </c>
      <c r="B89" s="105" t="s">
        <v>187</v>
      </c>
      <c r="C89" s="85"/>
      <c r="D89" s="87">
        <v>0</v>
      </c>
      <c r="E89" s="81"/>
    </row>
    <row r="90" spans="1:5" ht="16.5" x14ac:dyDescent="0.25">
      <c r="A90" s="84" t="s">
        <v>2</v>
      </c>
      <c r="B90" s="166" t="s">
        <v>138</v>
      </c>
      <c r="C90" s="166"/>
      <c r="D90" s="166"/>
      <c r="E90" s="166"/>
    </row>
    <row r="91" spans="1:5" ht="18.75" x14ac:dyDescent="0.3">
      <c r="A91" s="96"/>
      <c r="B91" s="97" t="s">
        <v>28</v>
      </c>
      <c r="C91" s="100"/>
      <c r="D91" s="96">
        <v>0</v>
      </c>
      <c r="E91" s="93"/>
    </row>
    <row r="92" spans="1:5" ht="18.75" x14ac:dyDescent="0.3">
      <c r="A92" s="96"/>
      <c r="B92" s="97" t="s">
        <v>28</v>
      </c>
      <c r="C92" s="100"/>
      <c r="D92" s="96">
        <v>0</v>
      </c>
      <c r="E92" s="93"/>
    </row>
    <row r="93" spans="1:5" ht="18.75" x14ac:dyDescent="0.3">
      <c r="A93" s="96"/>
      <c r="B93" s="97" t="s">
        <v>28</v>
      </c>
      <c r="C93" s="100"/>
      <c r="D93" s="96">
        <v>0</v>
      </c>
      <c r="E93" s="93"/>
    </row>
    <row r="94" spans="1:5" ht="18.75" x14ac:dyDescent="0.3">
      <c r="A94" s="84" t="s">
        <v>3</v>
      </c>
      <c r="B94" s="95" t="s">
        <v>26</v>
      </c>
      <c r="C94" s="99"/>
      <c r="D94" s="84">
        <v>0</v>
      </c>
      <c r="E94" s="93"/>
    </row>
    <row r="95" spans="1:5" ht="18.75" x14ac:dyDescent="0.3">
      <c r="A95" s="96"/>
      <c r="B95" s="95" t="s">
        <v>27</v>
      </c>
      <c r="C95" s="99"/>
      <c r="D95" s="84">
        <v>0</v>
      </c>
      <c r="E95" s="93"/>
    </row>
    <row r="96" spans="1:5" ht="18.75" x14ac:dyDescent="0.3">
      <c r="A96" s="96"/>
      <c r="B96" s="97" t="s">
        <v>28</v>
      </c>
      <c r="C96" s="100"/>
      <c r="D96" s="96">
        <v>0</v>
      </c>
      <c r="E96" s="93"/>
    </row>
    <row r="97" spans="1:5" ht="18.75" x14ac:dyDescent="0.3">
      <c r="A97" s="96"/>
      <c r="B97" s="97" t="s">
        <v>28</v>
      </c>
      <c r="C97" s="100"/>
      <c r="D97" s="96">
        <v>0</v>
      </c>
      <c r="E97" s="93"/>
    </row>
    <row r="98" spans="1:5" ht="18.75" x14ac:dyDescent="0.3">
      <c r="A98" s="96"/>
      <c r="B98" s="97" t="s">
        <v>28</v>
      </c>
      <c r="C98" s="100"/>
      <c r="D98" s="96">
        <v>0</v>
      </c>
      <c r="E98" s="93"/>
    </row>
    <row r="99" spans="1:5" ht="18.75" customHeight="1" x14ac:dyDescent="0.2">
      <c r="A99" s="106" t="s">
        <v>4</v>
      </c>
      <c r="B99" s="166" t="s">
        <v>195</v>
      </c>
      <c r="C99" s="166"/>
      <c r="D99" s="166"/>
      <c r="E99" s="166"/>
    </row>
    <row r="100" spans="1:5" ht="18.75" x14ac:dyDescent="0.3">
      <c r="A100" s="96"/>
      <c r="B100" s="97" t="s">
        <v>28</v>
      </c>
      <c r="C100" s="100"/>
      <c r="D100" s="96"/>
      <c r="E100" s="93"/>
    </row>
    <row r="101" spans="1:5" ht="18.75" x14ac:dyDescent="0.3">
      <c r="A101" s="96"/>
      <c r="B101" s="97" t="s">
        <v>28</v>
      </c>
      <c r="C101" s="100"/>
      <c r="D101" s="96">
        <v>0</v>
      </c>
      <c r="E101" s="93"/>
    </row>
    <row r="102" spans="1:5" ht="18.75" x14ac:dyDescent="0.3">
      <c r="A102" s="96"/>
      <c r="B102" s="97" t="s">
        <v>28</v>
      </c>
      <c r="C102" s="100"/>
      <c r="D102" s="96"/>
      <c r="E102" s="93"/>
    </row>
    <row r="103" spans="1:5" ht="18.75" x14ac:dyDescent="0.3">
      <c r="A103" s="84" t="s">
        <v>5</v>
      </c>
      <c r="B103" s="95" t="s">
        <v>139</v>
      </c>
      <c r="C103" s="99"/>
      <c r="D103" s="84">
        <v>0</v>
      </c>
      <c r="E103" s="102"/>
    </row>
    <row r="104" spans="1:5" ht="18.75" x14ac:dyDescent="0.3">
      <c r="A104" s="96"/>
      <c r="B104" s="97" t="s">
        <v>28</v>
      </c>
      <c r="C104" s="100"/>
      <c r="D104" s="96">
        <v>0</v>
      </c>
      <c r="E104" s="93"/>
    </row>
    <row r="105" spans="1:5" ht="18.75" x14ac:dyDescent="0.3">
      <c r="A105" s="96"/>
      <c r="B105" s="97" t="s">
        <v>28</v>
      </c>
      <c r="C105" s="100"/>
      <c r="D105" s="96">
        <v>0</v>
      </c>
      <c r="E105" s="93"/>
    </row>
    <row r="106" spans="1:5" ht="18.75" x14ac:dyDescent="0.3">
      <c r="A106" s="96"/>
      <c r="B106" s="97" t="s">
        <v>28</v>
      </c>
      <c r="C106" s="100"/>
      <c r="D106" s="96">
        <v>0</v>
      </c>
      <c r="E106" s="93"/>
    </row>
    <row r="107" spans="1:5" ht="18.75" x14ac:dyDescent="0.3">
      <c r="A107" s="96"/>
      <c r="B107" s="97" t="s">
        <v>28</v>
      </c>
      <c r="C107" s="100"/>
      <c r="D107" s="96">
        <v>0</v>
      </c>
      <c r="E107" s="93"/>
    </row>
    <row r="108" spans="1:5" ht="18.75" x14ac:dyDescent="0.3">
      <c r="A108" s="84" t="s">
        <v>6</v>
      </c>
      <c r="B108" s="95" t="s">
        <v>29</v>
      </c>
      <c r="C108" s="99"/>
      <c r="D108" s="84">
        <v>0</v>
      </c>
      <c r="E108" s="102"/>
    </row>
    <row r="109" spans="1:5" ht="18.75" x14ac:dyDescent="0.3">
      <c r="A109" s="96"/>
      <c r="B109" s="95" t="s">
        <v>30</v>
      </c>
      <c r="C109" s="99"/>
      <c r="D109" s="84">
        <v>0</v>
      </c>
      <c r="E109" s="102"/>
    </row>
    <row r="110" spans="1:5" ht="18.75" x14ac:dyDescent="0.3">
      <c r="A110" s="96"/>
      <c r="B110" s="97" t="s">
        <v>28</v>
      </c>
      <c r="C110" s="100"/>
      <c r="D110" s="96">
        <v>0</v>
      </c>
      <c r="E110" s="93"/>
    </row>
    <row r="111" spans="1:5" ht="18.75" x14ac:dyDescent="0.3">
      <c r="A111" s="96"/>
      <c r="B111" s="97" t="s">
        <v>28</v>
      </c>
      <c r="C111" s="100"/>
      <c r="D111" s="96">
        <v>0</v>
      </c>
      <c r="E111" s="93"/>
    </row>
    <row r="112" spans="1:5" ht="18.75" x14ac:dyDescent="0.3">
      <c r="A112" s="96"/>
      <c r="B112" s="97" t="s">
        <v>28</v>
      </c>
      <c r="C112" s="100"/>
      <c r="D112" s="96">
        <v>0</v>
      </c>
      <c r="E112" s="93"/>
    </row>
    <row r="113" spans="1:5" ht="18.75" x14ac:dyDescent="0.3">
      <c r="A113" s="96"/>
      <c r="B113" s="97" t="s">
        <v>28</v>
      </c>
      <c r="C113" s="100"/>
      <c r="D113" s="96">
        <v>0</v>
      </c>
      <c r="E113" s="93"/>
    </row>
    <row r="114" spans="1:5" ht="18.75" x14ac:dyDescent="0.3">
      <c r="A114" s="84" t="s">
        <v>33</v>
      </c>
      <c r="B114" s="95" t="s">
        <v>32</v>
      </c>
      <c r="C114" s="100"/>
      <c r="D114" s="96">
        <v>0</v>
      </c>
      <c r="E114" s="93"/>
    </row>
    <row r="115" spans="1:5" ht="16.5" x14ac:dyDescent="0.25">
      <c r="A115" s="84"/>
      <c r="B115" s="97" t="s">
        <v>28</v>
      </c>
      <c r="C115" s="100"/>
      <c r="D115" s="96">
        <v>0</v>
      </c>
      <c r="E115" s="81"/>
    </row>
    <row r="116" spans="1:5" ht="16.5" x14ac:dyDescent="0.25">
      <c r="A116" s="84"/>
      <c r="B116" s="97" t="s">
        <v>28</v>
      </c>
      <c r="C116" s="100"/>
      <c r="D116" s="96">
        <v>0</v>
      </c>
      <c r="E116" s="81"/>
    </row>
    <row r="117" spans="1:5" ht="16.5" x14ac:dyDescent="0.25">
      <c r="A117" s="84"/>
      <c r="B117" s="97" t="s">
        <v>28</v>
      </c>
      <c r="C117" s="100"/>
      <c r="D117" s="96">
        <v>0</v>
      </c>
      <c r="E117" s="81"/>
    </row>
    <row r="118" spans="1:5" ht="16.5" x14ac:dyDescent="0.25">
      <c r="A118" s="84"/>
      <c r="B118" s="97" t="s">
        <v>28</v>
      </c>
      <c r="C118" s="100"/>
      <c r="D118" s="96">
        <v>0</v>
      </c>
      <c r="E118" s="81"/>
    </row>
    <row r="119" spans="1:5" ht="16.5" x14ac:dyDescent="0.25">
      <c r="A119" s="84" t="s">
        <v>35</v>
      </c>
      <c r="B119" s="95" t="s">
        <v>198</v>
      </c>
      <c r="C119" s="100"/>
      <c r="D119" s="96">
        <v>0</v>
      </c>
      <c r="E119" s="81"/>
    </row>
    <row r="120" spans="1:5" ht="16.5" x14ac:dyDescent="0.25">
      <c r="A120" s="84"/>
      <c r="B120" s="97" t="s">
        <v>28</v>
      </c>
      <c r="C120" s="100"/>
      <c r="D120" s="96">
        <v>0</v>
      </c>
      <c r="E120" s="81"/>
    </row>
    <row r="121" spans="1:5" ht="16.5" x14ac:dyDescent="0.25">
      <c r="A121" s="105"/>
      <c r="B121" s="97" t="s">
        <v>28</v>
      </c>
      <c r="C121" s="100"/>
      <c r="D121" s="96">
        <v>0</v>
      </c>
      <c r="E121" s="81"/>
    </row>
    <row r="122" spans="1:5" ht="16.5" x14ac:dyDescent="0.25">
      <c r="A122" s="105"/>
      <c r="B122" s="97" t="s">
        <v>28</v>
      </c>
      <c r="C122" s="100"/>
      <c r="D122" s="96">
        <v>0</v>
      </c>
      <c r="E122" s="81"/>
    </row>
    <row r="123" spans="1:5" ht="16.5" x14ac:dyDescent="0.25">
      <c r="A123" s="105"/>
      <c r="B123" s="97" t="s">
        <v>28</v>
      </c>
      <c r="C123" s="100"/>
      <c r="D123" s="96">
        <v>0</v>
      </c>
      <c r="E123" s="81"/>
    </row>
    <row r="124" spans="1:5" ht="16.5" x14ac:dyDescent="0.25">
      <c r="A124" s="105"/>
      <c r="B124" s="97" t="s">
        <v>28</v>
      </c>
      <c r="C124" s="100"/>
      <c r="D124" s="96"/>
      <c r="E124" s="81"/>
    </row>
    <row r="125" spans="1:5" ht="16.5" x14ac:dyDescent="0.25">
      <c r="A125" s="105"/>
      <c r="B125" s="97" t="s">
        <v>28</v>
      </c>
      <c r="C125" s="100"/>
      <c r="D125" s="96"/>
      <c r="E125" s="81"/>
    </row>
    <row r="126" spans="1:5" ht="16.5" x14ac:dyDescent="0.25">
      <c r="A126" s="105"/>
      <c r="B126" s="97"/>
      <c r="C126" s="100"/>
      <c r="D126" s="96"/>
      <c r="E126" s="81"/>
    </row>
    <row r="127" spans="1:5" ht="16.5" x14ac:dyDescent="0.25">
      <c r="A127" s="2" t="s">
        <v>39</v>
      </c>
      <c r="B127" s="5" t="s">
        <v>188</v>
      </c>
      <c r="C127" s="7"/>
      <c r="D127" s="6"/>
    </row>
    <row r="128" spans="1:5" ht="16.5" x14ac:dyDescent="0.25">
      <c r="A128" s="9"/>
      <c r="B128" s="9"/>
      <c r="C128" s="10"/>
      <c r="D128" s="162" t="s">
        <v>95</v>
      </c>
      <c r="E128" s="163"/>
    </row>
    <row r="129" spans="1:5" ht="16.5" x14ac:dyDescent="0.25">
      <c r="A129" s="11" t="s">
        <v>7</v>
      </c>
      <c r="B129" s="11" t="s">
        <v>8</v>
      </c>
      <c r="C129" s="12" t="s">
        <v>93</v>
      </c>
      <c r="D129" s="13" t="s">
        <v>334</v>
      </c>
      <c r="E129" s="13" t="s">
        <v>121</v>
      </c>
    </row>
    <row r="130" spans="1:5" ht="16.5" x14ac:dyDescent="0.25">
      <c r="A130" s="14"/>
      <c r="B130" s="14"/>
      <c r="C130" s="15" t="s">
        <v>94</v>
      </c>
      <c r="D130" s="16" t="s">
        <v>335</v>
      </c>
      <c r="E130" s="17" t="s">
        <v>336</v>
      </c>
    </row>
    <row r="131" spans="1:5" s="19" customFormat="1" x14ac:dyDescent="0.2">
      <c r="A131" s="18" t="s">
        <v>179</v>
      </c>
      <c r="B131" s="18" t="s">
        <v>180</v>
      </c>
      <c r="C131" s="18" t="s">
        <v>181</v>
      </c>
      <c r="D131" s="18" t="s">
        <v>182</v>
      </c>
      <c r="E131" s="18" t="s">
        <v>183</v>
      </c>
    </row>
    <row r="132" spans="1:5" ht="21.75" customHeight="1" x14ac:dyDescent="0.3">
      <c r="A132" s="20" t="s">
        <v>40</v>
      </c>
      <c r="B132" s="21" t="s">
        <v>41</v>
      </c>
      <c r="C132" s="22"/>
      <c r="D132" s="23"/>
      <c r="E132" s="24"/>
    </row>
    <row r="133" spans="1:5" ht="21.75" customHeight="1" x14ac:dyDescent="0.3">
      <c r="A133" s="25"/>
      <c r="B133" s="26" t="s">
        <v>122</v>
      </c>
      <c r="C133" s="27"/>
      <c r="D133" s="23"/>
      <c r="E133" s="24"/>
    </row>
    <row r="134" spans="1:5" ht="21.75" customHeight="1" x14ac:dyDescent="0.3">
      <c r="A134" s="25">
        <v>1.1000000000000001</v>
      </c>
      <c r="B134" s="28" t="s">
        <v>42</v>
      </c>
      <c r="C134" s="27" t="s">
        <v>9</v>
      </c>
      <c r="D134" s="70">
        <v>200</v>
      </c>
      <c r="E134" s="71"/>
    </row>
    <row r="135" spans="1:5" ht="21.75" customHeight="1" x14ac:dyDescent="0.3">
      <c r="A135" s="25">
        <v>1.2</v>
      </c>
      <c r="B135" s="28" t="s">
        <v>43</v>
      </c>
      <c r="C135" s="27" t="s">
        <v>9</v>
      </c>
      <c r="D135" s="70">
        <v>100</v>
      </c>
      <c r="E135" s="71"/>
    </row>
    <row r="136" spans="1:5" ht="21.75" customHeight="1" x14ac:dyDescent="0.3">
      <c r="A136" s="25">
        <v>1.3</v>
      </c>
      <c r="B136" s="28" t="s">
        <v>96</v>
      </c>
      <c r="C136" s="27" t="s">
        <v>9</v>
      </c>
      <c r="D136" s="70"/>
      <c r="E136" s="71"/>
    </row>
    <row r="137" spans="1:5" ht="21.75" customHeight="1" x14ac:dyDescent="0.3">
      <c r="A137" s="25">
        <v>1.4</v>
      </c>
      <c r="B137" s="28" t="s">
        <v>97</v>
      </c>
      <c r="C137" s="27" t="s">
        <v>9</v>
      </c>
      <c r="D137" s="70"/>
      <c r="E137" s="71"/>
    </row>
    <row r="138" spans="1:5" ht="21.75" customHeight="1" x14ac:dyDescent="0.3">
      <c r="A138" s="25">
        <v>1.5</v>
      </c>
      <c r="B138" s="28" t="s">
        <v>216</v>
      </c>
      <c r="C138" s="27" t="s">
        <v>9</v>
      </c>
      <c r="D138" s="70"/>
      <c r="E138" s="71"/>
    </row>
    <row r="139" spans="1:5" ht="21.75" customHeight="1" x14ac:dyDescent="0.3">
      <c r="A139" s="25"/>
      <c r="B139" s="26" t="s">
        <v>123</v>
      </c>
      <c r="C139" s="27"/>
      <c r="D139" s="70"/>
      <c r="E139" s="71"/>
    </row>
    <row r="140" spans="1:5" ht="21.75" customHeight="1" x14ac:dyDescent="0.3">
      <c r="A140" s="25">
        <v>2.1</v>
      </c>
      <c r="B140" s="28" t="s">
        <v>208</v>
      </c>
      <c r="C140" s="27" t="s">
        <v>9</v>
      </c>
      <c r="D140" s="70">
        <v>198</v>
      </c>
      <c r="E140" s="71"/>
    </row>
    <row r="141" spans="1:5" ht="21.75" customHeight="1" x14ac:dyDescent="0.3">
      <c r="A141" s="25">
        <v>2.2000000000000002</v>
      </c>
      <c r="B141" s="28" t="s">
        <v>44</v>
      </c>
      <c r="C141" s="27" t="s">
        <v>9</v>
      </c>
      <c r="D141" s="70"/>
      <c r="E141" s="71"/>
    </row>
    <row r="142" spans="1:5" ht="21.75" customHeight="1" x14ac:dyDescent="0.3">
      <c r="A142" s="25">
        <v>2.2999999999999998</v>
      </c>
      <c r="B142" s="28" t="s">
        <v>45</v>
      </c>
      <c r="C142" s="27" t="s">
        <v>9</v>
      </c>
      <c r="D142" s="70"/>
      <c r="E142" s="71"/>
    </row>
    <row r="143" spans="1:5" ht="21.75" customHeight="1" x14ac:dyDescent="0.3">
      <c r="A143" s="25">
        <v>2.4</v>
      </c>
      <c r="B143" s="28" t="s">
        <v>98</v>
      </c>
      <c r="C143" s="27" t="s">
        <v>9</v>
      </c>
      <c r="D143" s="70"/>
      <c r="E143" s="71"/>
    </row>
    <row r="144" spans="1:5" ht="21.75" customHeight="1" x14ac:dyDescent="0.3">
      <c r="A144" s="25">
        <v>2.5</v>
      </c>
      <c r="B144" s="28" t="s">
        <v>99</v>
      </c>
      <c r="C144" s="27" t="s">
        <v>9</v>
      </c>
      <c r="D144" s="70"/>
      <c r="E144" s="71"/>
    </row>
    <row r="145" spans="1:5" ht="21.75" customHeight="1" x14ac:dyDescent="0.3">
      <c r="A145" s="25"/>
      <c r="B145" s="26" t="s">
        <v>124</v>
      </c>
      <c r="C145" s="27"/>
      <c r="D145" s="23"/>
      <c r="E145" s="24"/>
    </row>
    <row r="146" spans="1:5" ht="21.75" customHeight="1" x14ac:dyDescent="0.3">
      <c r="A146" s="25">
        <v>3.1</v>
      </c>
      <c r="B146" s="28" t="s">
        <v>125</v>
      </c>
      <c r="C146" s="27" t="s">
        <v>46</v>
      </c>
      <c r="D146" s="70"/>
      <c r="E146" s="71"/>
    </row>
    <row r="147" spans="1:5" ht="21.75" customHeight="1" x14ac:dyDescent="0.3">
      <c r="A147" s="25">
        <v>3.2</v>
      </c>
      <c r="B147" s="28" t="s">
        <v>209</v>
      </c>
      <c r="C147" s="27" t="s">
        <v>9</v>
      </c>
      <c r="D147" s="70"/>
      <c r="E147" s="71"/>
    </row>
    <row r="148" spans="1:5" ht="21.75" customHeight="1" x14ac:dyDescent="0.3">
      <c r="A148" s="25">
        <v>3.3</v>
      </c>
      <c r="B148" s="28" t="s">
        <v>210</v>
      </c>
      <c r="C148" s="27" t="s">
        <v>9</v>
      </c>
      <c r="D148" s="70"/>
      <c r="E148" s="71"/>
    </row>
    <row r="149" spans="1:5" ht="21.75" customHeight="1" x14ac:dyDescent="0.3">
      <c r="A149" s="25">
        <v>3.4</v>
      </c>
      <c r="B149" s="28" t="s">
        <v>126</v>
      </c>
      <c r="C149" s="27" t="s">
        <v>46</v>
      </c>
      <c r="D149" s="70"/>
      <c r="E149" s="71"/>
    </row>
    <row r="150" spans="1:5" ht="21.75" customHeight="1" x14ac:dyDescent="0.3">
      <c r="A150" s="25">
        <v>3.5</v>
      </c>
      <c r="B150" s="28" t="s">
        <v>211</v>
      </c>
      <c r="C150" s="27" t="s">
        <v>9</v>
      </c>
      <c r="D150" s="70"/>
      <c r="E150" s="71"/>
    </row>
    <row r="151" spans="1:5" ht="21.75" customHeight="1" x14ac:dyDescent="0.3">
      <c r="A151" s="25">
        <v>3.6</v>
      </c>
      <c r="B151" s="28" t="s">
        <v>212</v>
      </c>
      <c r="C151" s="27" t="s">
        <v>9</v>
      </c>
      <c r="D151" s="70"/>
      <c r="E151" s="71"/>
    </row>
    <row r="152" spans="1:5" ht="21.75" customHeight="1" x14ac:dyDescent="0.3">
      <c r="A152" s="25">
        <v>3.7</v>
      </c>
      <c r="B152" s="28" t="s">
        <v>127</v>
      </c>
      <c r="C152" s="27" t="s">
        <v>47</v>
      </c>
      <c r="D152" s="70"/>
      <c r="E152" s="71"/>
    </row>
    <row r="153" spans="1:5" ht="21.75" customHeight="1" x14ac:dyDescent="0.3">
      <c r="A153" s="25">
        <v>3.8</v>
      </c>
      <c r="B153" s="28" t="s">
        <v>213</v>
      </c>
      <c r="C153" s="27" t="s">
        <v>9</v>
      </c>
      <c r="D153" s="70"/>
      <c r="E153" s="71"/>
    </row>
    <row r="154" spans="1:5" ht="21.75" customHeight="1" x14ac:dyDescent="0.3">
      <c r="A154" s="60" t="s">
        <v>345</v>
      </c>
      <c r="B154" s="28" t="s">
        <v>224</v>
      </c>
      <c r="C154" s="27" t="s">
        <v>9</v>
      </c>
      <c r="D154" s="70"/>
      <c r="E154" s="71"/>
    </row>
    <row r="155" spans="1:5" ht="21.75" customHeight="1" x14ac:dyDescent="0.3">
      <c r="A155" s="25"/>
      <c r="B155" s="28" t="s">
        <v>225</v>
      </c>
      <c r="C155" s="27" t="s">
        <v>9</v>
      </c>
      <c r="D155" s="70"/>
      <c r="E155" s="71"/>
    </row>
    <row r="156" spans="1:5" ht="21.75" customHeight="1" x14ac:dyDescent="0.3">
      <c r="A156" s="25"/>
      <c r="B156" s="28" t="s">
        <v>226</v>
      </c>
      <c r="C156" s="27" t="s">
        <v>9</v>
      </c>
      <c r="D156" s="70"/>
      <c r="E156" s="71"/>
    </row>
    <row r="157" spans="1:5" ht="21.75" customHeight="1" x14ac:dyDescent="0.3">
      <c r="A157" s="25"/>
      <c r="B157" s="28" t="s">
        <v>241</v>
      </c>
      <c r="C157" s="27" t="s">
        <v>9</v>
      </c>
      <c r="D157" s="70"/>
      <c r="E157" s="71"/>
    </row>
    <row r="158" spans="1:5" ht="21.75" customHeight="1" x14ac:dyDescent="0.3">
      <c r="A158" s="25"/>
      <c r="B158" s="28" t="s">
        <v>242</v>
      </c>
      <c r="C158" s="27" t="s">
        <v>9</v>
      </c>
      <c r="D158" s="70"/>
      <c r="E158" s="71"/>
    </row>
    <row r="159" spans="1:5" ht="21.75" customHeight="1" x14ac:dyDescent="0.3">
      <c r="A159" s="60">
        <v>3.1</v>
      </c>
      <c r="B159" s="28" t="s">
        <v>214</v>
      </c>
      <c r="C159" s="27" t="s">
        <v>9</v>
      </c>
      <c r="D159" s="70"/>
      <c r="E159" s="71"/>
    </row>
    <row r="160" spans="1:5" ht="21.75" customHeight="1" x14ac:dyDescent="0.3">
      <c r="A160" s="60">
        <v>3.11</v>
      </c>
      <c r="B160" s="28" t="s">
        <v>215</v>
      </c>
      <c r="C160" s="27" t="s">
        <v>9</v>
      </c>
      <c r="D160" s="70"/>
      <c r="E160" s="71"/>
    </row>
    <row r="161" spans="1:10" ht="21.75" customHeight="1" x14ac:dyDescent="0.3">
      <c r="A161" s="60">
        <v>3.12</v>
      </c>
      <c r="B161" s="111" t="s">
        <v>297</v>
      </c>
      <c r="C161" s="27" t="s">
        <v>9</v>
      </c>
      <c r="D161" s="70"/>
      <c r="E161" s="71"/>
      <c r="G161" s="112"/>
      <c r="H161" s="110"/>
      <c r="I161" s="110"/>
      <c r="J161" s="110"/>
    </row>
    <row r="162" spans="1:10" ht="21.75" customHeight="1" x14ac:dyDescent="0.3">
      <c r="A162" s="60">
        <v>3.13</v>
      </c>
      <c r="B162" s="111" t="s">
        <v>299</v>
      </c>
      <c r="C162" s="27" t="s">
        <v>9</v>
      </c>
      <c r="D162" s="70"/>
      <c r="E162" s="71"/>
      <c r="G162" s="110"/>
      <c r="H162" s="110"/>
      <c r="I162" s="110"/>
      <c r="J162" s="110"/>
    </row>
    <row r="163" spans="1:10" ht="21.75" customHeight="1" x14ac:dyDescent="0.3">
      <c r="A163" s="60">
        <v>3.14</v>
      </c>
      <c r="B163" s="111" t="s">
        <v>332</v>
      </c>
      <c r="C163" s="27" t="s">
        <v>9</v>
      </c>
      <c r="D163" s="70"/>
      <c r="E163" s="71"/>
      <c r="G163" s="110"/>
      <c r="H163" s="110"/>
      <c r="I163" s="110"/>
      <c r="J163" s="110"/>
    </row>
    <row r="164" spans="1:10" ht="21.75" customHeight="1" x14ac:dyDescent="0.3">
      <c r="A164" s="60">
        <v>3.15</v>
      </c>
      <c r="B164" s="111" t="s">
        <v>300</v>
      </c>
      <c r="C164" s="27" t="s">
        <v>9</v>
      </c>
      <c r="D164" s="70"/>
      <c r="E164" s="71"/>
      <c r="G164" s="110"/>
      <c r="H164" s="110"/>
      <c r="I164" s="110"/>
      <c r="J164" s="110"/>
    </row>
    <row r="165" spans="1:10" ht="21.75" customHeight="1" x14ac:dyDescent="0.3">
      <c r="A165" s="60">
        <v>3.16</v>
      </c>
      <c r="B165" s="111" t="s">
        <v>332</v>
      </c>
      <c r="C165" s="27" t="s">
        <v>9</v>
      </c>
      <c r="D165" s="70"/>
      <c r="E165" s="71"/>
      <c r="G165" s="110"/>
      <c r="H165" s="110"/>
      <c r="I165" s="110"/>
      <c r="J165" s="110"/>
    </row>
    <row r="166" spans="1:10" ht="33.75" x14ac:dyDescent="0.3">
      <c r="A166" s="25"/>
      <c r="B166" s="29" t="s">
        <v>141</v>
      </c>
      <c r="C166" s="27"/>
      <c r="D166" s="23"/>
      <c r="E166" s="24"/>
    </row>
    <row r="167" spans="1:10" ht="19.5" customHeight="1" x14ac:dyDescent="0.3">
      <c r="A167" s="25">
        <v>4.0999999999999996</v>
      </c>
      <c r="B167" s="28" t="s">
        <v>142</v>
      </c>
      <c r="C167" s="27" t="s">
        <v>143</v>
      </c>
      <c r="D167" s="70"/>
      <c r="E167" s="71"/>
    </row>
    <row r="168" spans="1:10" ht="19.5" customHeight="1" x14ac:dyDescent="0.3">
      <c r="A168" s="25">
        <v>4.2</v>
      </c>
      <c r="B168" s="28" t="s">
        <v>144</v>
      </c>
      <c r="C168" s="27" t="s">
        <v>145</v>
      </c>
      <c r="D168" s="70"/>
      <c r="E168" s="71"/>
    </row>
    <row r="169" spans="1:10" ht="19.5" customHeight="1" x14ac:dyDescent="0.3">
      <c r="A169" s="25">
        <v>4.3</v>
      </c>
      <c r="B169" s="28" t="s">
        <v>146</v>
      </c>
      <c r="C169" s="27" t="s">
        <v>46</v>
      </c>
      <c r="D169" s="70"/>
      <c r="E169" s="71"/>
    </row>
    <row r="170" spans="1:10" ht="19.5" customHeight="1" x14ac:dyDescent="0.3">
      <c r="A170" s="25"/>
      <c r="B170" s="26" t="s">
        <v>147</v>
      </c>
      <c r="C170" s="27"/>
      <c r="D170" s="72"/>
      <c r="E170" s="73"/>
    </row>
    <row r="171" spans="1:10" ht="19.5" customHeight="1" x14ac:dyDescent="0.3">
      <c r="A171" s="25">
        <v>5.0999999999999996</v>
      </c>
      <c r="B171" s="28" t="s">
        <v>177</v>
      </c>
      <c r="C171" s="27" t="s">
        <v>9</v>
      </c>
      <c r="D171" s="72"/>
      <c r="E171" s="73"/>
    </row>
    <row r="172" spans="1:10" ht="19.5" customHeight="1" x14ac:dyDescent="0.3">
      <c r="A172" s="25">
        <v>5.2</v>
      </c>
      <c r="B172" s="31" t="s">
        <v>178</v>
      </c>
      <c r="C172" s="27" t="s">
        <v>9</v>
      </c>
      <c r="D172" s="72"/>
      <c r="E172" s="73"/>
    </row>
    <row r="173" spans="1:10" ht="19.5" customHeight="1" x14ac:dyDescent="0.3">
      <c r="A173" s="25"/>
      <c r="B173" s="26" t="s">
        <v>148</v>
      </c>
      <c r="C173" s="27"/>
      <c r="D173" s="72"/>
      <c r="E173" s="73"/>
    </row>
    <row r="174" spans="1:10" ht="19.5" customHeight="1" x14ac:dyDescent="0.3">
      <c r="A174" s="25">
        <v>6.1</v>
      </c>
      <c r="B174" s="28" t="s">
        <v>201</v>
      </c>
      <c r="C174" s="113" t="s">
        <v>60</v>
      </c>
      <c r="D174" s="72"/>
      <c r="E174" s="73"/>
      <c r="G174" s="108"/>
    </row>
    <row r="175" spans="1:10" ht="19.5" customHeight="1" x14ac:dyDescent="0.3">
      <c r="A175" s="25">
        <v>6.2</v>
      </c>
      <c r="B175" s="28" t="s">
        <v>48</v>
      </c>
      <c r="C175" s="27" t="s">
        <v>9</v>
      </c>
      <c r="D175" s="72"/>
      <c r="E175" s="73"/>
    </row>
    <row r="176" spans="1:10" ht="19.5" customHeight="1" x14ac:dyDescent="0.3">
      <c r="A176" s="25">
        <v>6.3</v>
      </c>
      <c r="B176" s="28" t="s">
        <v>203</v>
      </c>
      <c r="C176" s="32" t="s">
        <v>60</v>
      </c>
      <c r="D176" s="72"/>
      <c r="E176" s="73"/>
    </row>
    <row r="177" spans="1:5" ht="19.5" customHeight="1" x14ac:dyDescent="0.3">
      <c r="A177" s="25">
        <v>6.4</v>
      </c>
      <c r="B177" s="28" t="s">
        <v>204</v>
      </c>
      <c r="C177" s="32" t="s">
        <v>60</v>
      </c>
      <c r="D177" s="72"/>
      <c r="E177" s="73"/>
    </row>
    <row r="178" spans="1:5" ht="19.5" customHeight="1" x14ac:dyDescent="0.3">
      <c r="A178" s="25">
        <v>6.5</v>
      </c>
      <c r="B178" s="28" t="s">
        <v>49</v>
      </c>
      <c r="C178" s="27" t="s">
        <v>9</v>
      </c>
      <c r="D178" s="72"/>
      <c r="E178" s="73"/>
    </row>
    <row r="179" spans="1:5" ht="19.5" customHeight="1" x14ac:dyDescent="0.3">
      <c r="A179" s="25">
        <v>6.6</v>
      </c>
      <c r="B179" s="28" t="s">
        <v>156</v>
      </c>
      <c r="C179" s="32" t="s">
        <v>60</v>
      </c>
      <c r="D179" s="72"/>
      <c r="E179" s="73"/>
    </row>
    <row r="180" spans="1:5" ht="19.5" customHeight="1" x14ac:dyDescent="0.3">
      <c r="A180" s="25"/>
      <c r="B180" s="26" t="s">
        <v>149</v>
      </c>
      <c r="C180" s="22"/>
      <c r="D180" s="74"/>
      <c r="E180" s="75"/>
    </row>
    <row r="181" spans="1:5" ht="19.5" customHeight="1" x14ac:dyDescent="0.3">
      <c r="A181" s="25">
        <v>7.1</v>
      </c>
      <c r="B181" s="28" t="s">
        <v>202</v>
      </c>
      <c r="C181" s="32" t="s">
        <v>60</v>
      </c>
      <c r="D181" s="72"/>
      <c r="E181" s="73"/>
    </row>
    <row r="182" spans="1:5" ht="19.5" customHeight="1" x14ac:dyDescent="0.3">
      <c r="A182" s="25">
        <v>7.2</v>
      </c>
      <c r="B182" s="28" t="s">
        <v>50</v>
      </c>
      <c r="C182" s="27" t="s">
        <v>9</v>
      </c>
      <c r="D182" s="72"/>
      <c r="E182" s="73"/>
    </row>
    <row r="183" spans="1:5" ht="19.5" customHeight="1" x14ac:dyDescent="0.3">
      <c r="A183" s="25">
        <v>7.3</v>
      </c>
      <c r="B183" s="28" t="s">
        <v>330</v>
      </c>
      <c r="C183" s="32" t="s">
        <v>60</v>
      </c>
      <c r="D183" s="72"/>
      <c r="E183" s="73"/>
    </row>
    <row r="184" spans="1:5" ht="19.5" customHeight="1" x14ac:dyDescent="0.3">
      <c r="A184" s="25">
        <v>7.4</v>
      </c>
      <c r="B184" s="28" t="s">
        <v>331</v>
      </c>
      <c r="C184" s="32" t="s">
        <v>60</v>
      </c>
      <c r="D184" s="72"/>
      <c r="E184" s="73"/>
    </row>
    <row r="185" spans="1:5" ht="19.5" customHeight="1" x14ac:dyDescent="0.25">
      <c r="A185" s="33"/>
      <c r="B185" s="26" t="s">
        <v>150</v>
      </c>
      <c r="C185" s="15"/>
      <c r="D185" s="70"/>
      <c r="E185" s="70"/>
    </row>
    <row r="186" spans="1:5" ht="19.5" customHeight="1" x14ac:dyDescent="0.3">
      <c r="A186" s="25">
        <v>8.1</v>
      </c>
      <c r="B186" s="28" t="s">
        <v>51</v>
      </c>
      <c r="C186" s="27" t="s">
        <v>9</v>
      </c>
      <c r="D186" s="72"/>
      <c r="E186" s="73"/>
    </row>
    <row r="187" spans="1:5" ht="19.5" customHeight="1" x14ac:dyDescent="0.3">
      <c r="A187" s="25">
        <v>8.1999999999999993</v>
      </c>
      <c r="B187" s="28" t="s">
        <v>52</v>
      </c>
      <c r="C187" s="27" t="s">
        <v>9</v>
      </c>
      <c r="D187" s="72"/>
      <c r="E187" s="73"/>
    </row>
    <row r="188" spans="1:5" ht="19.5" customHeight="1" x14ac:dyDescent="0.3">
      <c r="A188" s="25">
        <v>8.3000000000000007</v>
      </c>
      <c r="B188" s="28" t="s">
        <v>53</v>
      </c>
      <c r="C188" s="27" t="s">
        <v>9</v>
      </c>
      <c r="D188" s="72"/>
      <c r="E188" s="73"/>
    </row>
    <row r="189" spans="1:5" ht="19.5" customHeight="1" x14ac:dyDescent="0.3">
      <c r="A189" s="25">
        <v>8.4</v>
      </c>
      <c r="B189" s="28" t="s">
        <v>54</v>
      </c>
      <c r="C189" s="27" t="s">
        <v>9</v>
      </c>
      <c r="D189" s="72"/>
      <c r="E189" s="73"/>
    </row>
    <row r="190" spans="1:5" ht="19.5" customHeight="1" x14ac:dyDescent="0.3">
      <c r="A190" s="25"/>
      <c r="B190" s="26" t="s">
        <v>151</v>
      </c>
      <c r="C190" s="27"/>
      <c r="D190" s="72"/>
      <c r="E190" s="73"/>
    </row>
    <row r="191" spans="1:5" ht="19.5" customHeight="1" x14ac:dyDescent="0.3">
      <c r="A191" s="25">
        <v>9.1</v>
      </c>
      <c r="B191" s="28" t="s">
        <v>55</v>
      </c>
      <c r="C191" s="27" t="s">
        <v>9</v>
      </c>
      <c r="D191" s="72"/>
      <c r="E191" s="73"/>
    </row>
    <row r="192" spans="1:5" ht="19.5" customHeight="1" x14ac:dyDescent="0.3">
      <c r="A192" s="25"/>
      <c r="B192" s="26" t="s">
        <v>157</v>
      </c>
      <c r="C192" s="27" t="s">
        <v>9</v>
      </c>
      <c r="D192" s="72"/>
      <c r="E192" s="73"/>
    </row>
    <row r="193" spans="1:7" ht="19.5" customHeight="1" x14ac:dyDescent="0.3">
      <c r="A193" s="25">
        <v>10.1</v>
      </c>
      <c r="B193" s="34" t="s">
        <v>158</v>
      </c>
      <c r="C193" s="27" t="s">
        <v>9</v>
      </c>
      <c r="D193" s="72"/>
      <c r="E193" s="73"/>
    </row>
    <row r="194" spans="1:7" ht="19.5" customHeight="1" x14ac:dyDescent="0.3">
      <c r="A194" s="25">
        <v>10.199999999999999</v>
      </c>
      <c r="B194" s="111" t="s">
        <v>338</v>
      </c>
      <c r="C194" s="32" t="s">
        <v>60</v>
      </c>
      <c r="D194" s="72"/>
      <c r="E194" s="73"/>
      <c r="G194" s="108"/>
    </row>
    <row r="195" spans="1:7" ht="19.5" customHeight="1" x14ac:dyDescent="0.3">
      <c r="A195" s="25">
        <v>10.3</v>
      </c>
      <c r="B195" s="28" t="s">
        <v>159</v>
      </c>
      <c r="C195" s="27" t="s">
        <v>9</v>
      </c>
      <c r="D195" s="72"/>
      <c r="E195" s="73"/>
    </row>
    <row r="196" spans="1:7" ht="19.5" customHeight="1" x14ac:dyDescent="0.25">
      <c r="A196" s="25"/>
      <c r="B196" s="35" t="s">
        <v>160</v>
      </c>
      <c r="C196" s="27"/>
      <c r="D196" s="76"/>
      <c r="E196" s="77"/>
    </row>
    <row r="197" spans="1:7" ht="19.5" customHeight="1" x14ac:dyDescent="0.25">
      <c r="A197" s="25">
        <v>11.1</v>
      </c>
      <c r="B197" s="28" t="s">
        <v>108</v>
      </c>
      <c r="C197" s="27" t="s">
        <v>9</v>
      </c>
      <c r="D197" s="72"/>
      <c r="E197" s="77"/>
    </row>
    <row r="198" spans="1:7" ht="19.5" customHeight="1" x14ac:dyDescent="0.25">
      <c r="A198" s="25">
        <v>11.2</v>
      </c>
      <c r="B198" s="28" t="s">
        <v>109</v>
      </c>
      <c r="C198" s="27" t="s">
        <v>60</v>
      </c>
      <c r="D198" s="72"/>
      <c r="E198" s="77"/>
    </row>
    <row r="199" spans="1:7" ht="33" x14ac:dyDescent="0.25">
      <c r="A199" s="25">
        <v>11.3</v>
      </c>
      <c r="B199" s="114" t="s">
        <v>288</v>
      </c>
      <c r="C199" s="27" t="s">
        <v>9</v>
      </c>
      <c r="D199" s="72"/>
      <c r="E199" s="77"/>
    </row>
    <row r="200" spans="1:7" ht="19.5" customHeight="1" x14ac:dyDescent="0.3">
      <c r="A200" s="25"/>
      <c r="B200" s="26" t="s">
        <v>161</v>
      </c>
      <c r="C200" s="27"/>
      <c r="D200" s="72"/>
      <c r="E200" s="73"/>
    </row>
    <row r="201" spans="1:7" ht="19.5" customHeight="1" x14ac:dyDescent="0.3">
      <c r="A201" s="25">
        <v>12.1</v>
      </c>
      <c r="B201" s="37" t="s">
        <v>168</v>
      </c>
      <c r="C201" s="27" t="s">
        <v>167</v>
      </c>
      <c r="D201" s="72"/>
      <c r="E201" s="73"/>
    </row>
    <row r="202" spans="1:7" ht="19.5" customHeight="1" x14ac:dyDescent="0.3">
      <c r="A202" s="25"/>
      <c r="B202" s="38" t="s">
        <v>162</v>
      </c>
      <c r="C202" s="27" t="s">
        <v>167</v>
      </c>
      <c r="D202" s="72"/>
      <c r="E202" s="73"/>
    </row>
    <row r="203" spans="1:7" ht="19.5" customHeight="1" x14ac:dyDescent="0.3">
      <c r="A203" s="25"/>
      <c r="B203" s="38" t="s">
        <v>163</v>
      </c>
      <c r="C203" s="27" t="s">
        <v>167</v>
      </c>
      <c r="D203" s="72"/>
      <c r="E203" s="73"/>
    </row>
    <row r="204" spans="1:7" ht="19.5" customHeight="1" x14ac:dyDescent="0.3">
      <c r="A204" s="25"/>
      <c r="B204" s="38" t="s">
        <v>164</v>
      </c>
      <c r="C204" s="27" t="s">
        <v>167</v>
      </c>
      <c r="D204" s="72"/>
      <c r="E204" s="73"/>
    </row>
    <row r="205" spans="1:7" ht="19.5" customHeight="1" x14ac:dyDescent="0.3">
      <c r="A205" s="25"/>
      <c r="B205" s="38" t="s">
        <v>165</v>
      </c>
      <c r="C205" s="27" t="s">
        <v>167</v>
      </c>
      <c r="D205" s="72"/>
      <c r="E205" s="73"/>
    </row>
    <row r="206" spans="1:7" ht="33" customHeight="1" x14ac:dyDescent="0.25">
      <c r="A206" s="39">
        <v>12.2</v>
      </c>
      <c r="B206" s="40" t="s">
        <v>325</v>
      </c>
      <c r="C206" s="27" t="s">
        <v>9</v>
      </c>
      <c r="D206" s="78"/>
      <c r="E206" s="77"/>
    </row>
    <row r="207" spans="1:7" ht="19.5" customHeight="1" x14ac:dyDescent="0.25">
      <c r="A207" s="25"/>
      <c r="B207" s="26" t="s">
        <v>166</v>
      </c>
      <c r="C207" s="27"/>
      <c r="D207" s="72"/>
      <c r="E207" s="79"/>
    </row>
    <row r="208" spans="1:7" ht="19.5" customHeight="1" x14ac:dyDescent="0.25">
      <c r="A208" s="25">
        <v>13.1</v>
      </c>
      <c r="B208" s="28" t="s">
        <v>169</v>
      </c>
      <c r="C208" s="27" t="s">
        <v>167</v>
      </c>
      <c r="D208" s="72"/>
      <c r="E208" s="79"/>
    </row>
    <row r="209" spans="1:5" ht="19.5" customHeight="1" x14ac:dyDescent="0.25">
      <c r="A209" s="25"/>
      <c r="B209" s="38" t="s">
        <v>184</v>
      </c>
      <c r="C209" s="27" t="s">
        <v>167</v>
      </c>
      <c r="D209" s="72"/>
      <c r="E209" s="79"/>
    </row>
    <row r="210" spans="1:5" ht="19.5" customHeight="1" x14ac:dyDescent="0.25">
      <c r="A210" s="115">
        <v>13.2</v>
      </c>
      <c r="B210" s="38" t="s">
        <v>337</v>
      </c>
      <c r="C210" s="27" t="s">
        <v>9</v>
      </c>
      <c r="D210" s="72"/>
      <c r="E210" s="79"/>
    </row>
    <row r="211" spans="1:5" ht="19.5" customHeight="1" x14ac:dyDescent="0.25">
      <c r="A211" s="25"/>
      <c r="B211" s="38" t="s">
        <v>170</v>
      </c>
      <c r="C211" s="27" t="s">
        <v>9</v>
      </c>
      <c r="D211" s="72"/>
      <c r="E211" s="77"/>
    </row>
    <row r="212" spans="1:5" ht="19.5" customHeight="1" x14ac:dyDescent="0.25">
      <c r="A212" s="115">
        <v>13.3</v>
      </c>
      <c r="B212" s="38" t="s">
        <v>280</v>
      </c>
      <c r="C212" s="27" t="s">
        <v>9</v>
      </c>
      <c r="D212" s="72"/>
      <c r="E212" s="77"/>
    </row>
    <row r="213" spans="1:5" ht="19.5" customHeight="1" x14ac:dyDescent="0.25">
      <c r="A213" s="20" t="s">
        <v>24</v>
      </c>
      <c r="B213" s="26" t="s">
        <v>57</v>
      </c>
      <c r="C213" s="27"/>
      <c r="D213" s="72"/>
      <c r="E213" s="77"/>
    </row>
    <row r="214" spans="1:5" ht="19.5" customHeight="1" x14ac:dyDescent="0.25">
      <c r="A214" s="25"/>
      <c r="B214" s="26" t="s">
        <v>58</v>
      </c>
      <c r="C214" s="27"/>
      <c r="D214" s="72"/>
      <c r="E214" s="77"/>
    </row>
    <row r="215" spans="1:5" ht="19.5" customHeight="1" x14ac:dyDescent="0.25">
      <c r="A215" s="25">
        <v>1.1000000000000001</v>
      </c>
      <c r="B215" s="28" t="s">
        <v>59</v>
      </c>
      <c r="C215" s="27" t="s">
        <v>199</v>
      </c>
      <c r="D215" s="72"/>
      <c r="E215" s="77"/>
    </row>
    <row r="216" spans="1:5" ht="19.5" customHeight="1" x14ac:dyDescent="0.25">
      <c r="A216" s="25">
        <v>1.2</v>
      </c>
      <c r="B216" s="28" t="s">
        <v>100</v>
      </c>
      <c r="C216" s="27" t="s">
        <v>199</v>
      </c>
      <c r="D216" s="72"/>
      <c r="E216" s="77"/>
    </row>
    <row r="217" spans="1:5" ht="19.5" customHeight="1" x14ac:dyDescent="0.25">
      <c r="A217" s="25">
        <v>1.3</v>
      </c>
      <c r="B217" s="28" t="s">
        <v>101</v>
      </c>
      <c r="C217" s="32" t="s">
        <v>60</v>
      </c>
      <c r="D217" s="72"/>
      <c r="E217" s="77"/>
    </row>
    <row r="218" spans="1:5" ht="19.5" customHeight="1" x14ac:dyDescent="0.25">
      <c r="A218" s="25">
        <v>1.4</v>
      </c>
      <c r="B218" s="28" t="s">
        <v>102</v>
      </c>
      <c r="C218" s="32" t="s">
        <v>60</v>
      </c>
      <c r="D218" s="72"/>
      <c r="E218" s="77"/>
    </row>
    <row r="219" spans="1:5" ht="19.5" customHeight="1" x14ac:dyDescent="0.25">
      <c r="A219" s="25"/>
      <c r="B219" s="26" t="s">
        <v>61</v>
      </c>
      <c r="C219" s="27"/>
      <c r="D219" s="72"/>
      <c r="E219" s="77"/>
    </row>
    <row r="220" spans="1:5" ht="19.5" customHeight="1" x14ac:dyDescent="0.25">
      <c r="A220" s="25">
        <v>2.1</v>
      </c>
      <c r="B220" s="28" t="s">
        <v>62</v>
      </c>
      <c r="C220" s="27" t="s">
        <v>200</v>
      </c>
      <c r="D220" s="72"/>
      <c r="E220" s="77"/>
    </row>
    <row r="221" spans="1:5" ht="19.5" customHeight="1" x14ac:dyDescent="0.25">
      <c r="A221" s="25">
        <v>2.2000000000000002</v>
      </c>
      <c r="B221" s="28" t="s">
        <v>63</v>
      </c>
      <c r="C221" s="32" t="s">
        <v>60</v>
      </c>
      <c r="D221" s="72"/>
      <c r="E221" s="77"/>
    </row>
    <row r="222" spans="1:5" ht="19.5" customHeight="1" x14ac:dyDescent="0.25">
      <c r="A222" s="25"/>
      <c r="B222" s="26" t="s">
        <v>64</v>
      </c>
      <c r="C222" s="27"/>
      <c r="D222" s="72"/>
      <c r="E222" s="77"/>
    </row>
    <row r="223" spans="1:5" ht="19.5" customHeight="1" x14ac:dyDescent="0.25">
      <c r="A223" s="25">
        <v>3.1</v>
      </c>
      <c r="B223" s="28" t="s">
        <v>65</v>
      </c>
      <c r="C223" s="27" t="s">
        <v>9</v>
      </c>
      <c r="D223" s="72"/>
      <c r="E223" s="77"/>
    </row>
    <row r="224" spans="1:5" ht="19.5" customHeight="1" x14ac:dyDescent="0.25">
      <c r="A224" s="25">
        <v>3.2</v>
      </c>
      <c r="B224" s="28" t="s">
        <v>66</v>
      </c>
      <c r="C224" s="27" t="s">
        <v>67</v>
      </c>
      <c r="D224" s="72"/>
      <c r="E224" s="77"/>
    </row>
    <row r="225" spans="1:5" ht="19.5" customHeight="1" x14ac:dyDescent="0.25">
      <c r="A225" s="25"/>
      <c r="B225" s="26" t="s">
        <v>68</v>
      </c>
      <c r="C225" s="27"/>
      <c r="D225" s="72"/>
      <c r="E225" s="77"/>
    </row>
    <row r="226" spans="1:5" ht="19.5" customHeight="1" x14ac:dyDescent="0.25">
      <c r="A226" s="25">
        <v>4.0999999999999996</v>
      </c>
      <c r="B226" s="28" t="s">
        <v>69</v>
      </c>
      <c r="C226" s="27" t="s">
        <v>9</v>
      </c>
      <c r="D226" s="72"/>
      <c r="E226" s="77"/>
    </row>
    <row r="227" spans="1:5" ht="19.5" customHeight="1" x14ac:dyDescent="0.25">
      <c r="A227" s="25">
        <v>4.2</v>
      </c>
      <c r="B227" s="28" t="s">
        <v>70</v>
      </c>
      <c r="C227" s="27" t="s">
        <v>9</v>
      </c>
      <c r="D227" s="72"/>
      <c r="E227" s="77"/>
    </row>
    <row r="228" spans="1:5" ht="19.5" customHeight="1" x14ac:dyDescent="0.25">
      <c r="A228" s="25">
        <v>4.3</v>
      </c>
      <c r="B228" s="28" t="s">
        <v>71</v>
      </c>
      <c r="C228" s="27" t="s">
        <v>9</v>
      </c>
      <c r="D228" s="72"/>
      <c r="E228" s="77"/>
    </row>
    <row r="229" spans="1:5" ht="19.5" customHeight="1" x14ac:dyDescent="0.25">
      <c r="A229" s="20" t="s">
        <v>39</v>
      </c>
      <c r="B229" s="26" t="s">
        <v>171</v>
      </c>
      <c r="C229" s="27"/>
      <c r="D229" s="72"/>
      <c r="E229" s="77"/>
    </row>
    <row r="230" spans="1:5" ht="19.5" customHeight="1" x14ac:dyDescent="0.25">
      <c r="A230" s="25"/>
      <c r="B230" s="35" t="s">
        <v>172</v>
      </c>
      <c r="C230" s="27"/>
      <c r="D230" s="72"/>
      <c r="E230" s="77"/>
    </row>
    <row r="231" spans="1:5" ht="36" customHeight="1" x14ac:dyDescent="0.25">
      <c r="A231" s="39">
        <v>1.1000000000000001</v>
      </c>
      <c r="B231" s="40" t="s">
        <v>322</v>
      </c>
      <c r="C231" s="27" t="s">
        <v>56</v>
      </c>
      <c r="D231" s="72"/>
      <c r="E231" s="77"/>
    </row>
    <row r="232" spans="1:5" ht="66" x14ac:dyDescent="0.25">
      <c r="A232" s="39">
        <v>1.2</v>
      </c>
      <c r="B232" s="41" t="s">
        <v>326</v>
      </c>
      <c r="C232" s="27" t="s">
        <v>9</v>
      </c>
      <c r="D232" s="72"/>
      <c r="E232" s="77"/>
    </row>
    <row r="233" spans="1:5" ht="19.5" customHeight="1" x14ac:dyDescent="0.25">
      <c r="A233" s="25"/>
      <c r="B233" s="26" t="s">
        <v>173</v>
      </c>
      <c r="C233" s="27"/>
      <c r="D233" s="72"/>
      <c r="E233" s="77"/>
    </row>
    <row r="234" spans="1:5" ht="34.5" customHeight="1" x14ac:dyDescent="0.25">
      <c r="A234" s="39">
        <v>2.1</v>
      </c>
      <c r="B234" s="40" t="s">
        <v>327</v>
      </c>
      <c r="C234" s="42" t="s">
        <v>56</v>
      </c>
      <c r="D234" s="72"/>
      <c r="E234" s="77"/>
    </row>
    <row r="235" spans="1:5" ht="19.5" customHeight="1" x14ac:dyDescent="0.25">
      <c r="A235" s="25">
        <v>2.2000000000000002</v>
      </c>
      <c r="B235" s="28" t="s">
        <v>174</v>
      </c>
      <c r="C235" s="27" t="s">
        <v>9</v>
      </c>
      <c r="D235" s="72"/>
      <c r="E235" s="77"/>
    </row>
    <row r="236" spans="1:5" ht="19.5" customHeight="1" x14ac:dyDescent="0.25">
      <c r="A236" s="25"/>
      <c r="B236" s="26" t="s">
        <v>196</v>
      </c>
      <c r="C236" s="27"/>
      <c r="D236" s="76"/>
      <c r="E236" s="77"/>
    </row>
    <row r="237" spans="1:5" ht="18.75" x14ac:dyDescent="0.3">
      <c r="A237" s="25">
        <v>3.1</v>
      </c>
      <c r="B237" s="28" t="s">
        <v>328</v>
      </c>
      <c r="C237" s="27" t="s">
        <v>9</v>
      </c>
      <c r="D237" s="70"/>
      <c r="E237" s="71"/>
    </row>
    <row r="238" spans="1:5" ht="21.75" customHeight="1" x14ac:dyDescent="0.3">
      <c r="A238" s="25">
        <v>3.2</v>
      </c>
      <c r="B238" s="28" t="s">
        <v>176</v>
      </c>
      <c r="C238" s="27" t="s">
        <v>9</v>
      </c>
      <c r="D238" s="70"/>
      <c r="E238" s="71"/>
    </row>
    <row r="239" spans="1:5" ht="19.5" customHeight="1" x14ac:dyDescent="0.25">
      <c r="A239" s="20" t="s">
        <v>1</v>
      </c>
      <c r="B239" s="26" t="s">
        <v>111</v>
      </c>
      <c r="C239" s="27"/>
      <c r="D239" s="72"/>
      <c r="E239" s="77"/>
    </row>
    <row r="240" spans="1:5" ht="19.5" customHeight="1" x14ac:dyDescent="0.25">
      <c r="A240" s="25"/>
      <c r="B240" s="35" t="s">
        <v>128</v>
      </c>
      <c r="C240" s="27"/>
      <c r="D240" s="72"/>
      <c r="E240" s="77"/>
    </row>
    <row r="241" spans="1:5" ht="29.25" customHeight="1" x14ac:dyDescent="0.25">
      <c r="A241" s="25">
        <v>1.1000000000000001</v>
      </c>
      <c r="B241" s="59" t="s">
        <v>237</v>
      </c>
      <c r="C241" s="27" t="s">
        <v>9</v>
      </c>
      <c r="D241" s="72"/>
      <c r="E241" s="77"/>
    </row>
    <row r="242" spans="1:5" ht="19.5" customHeight="1" x14ac:dyDescent="0.25">
      <c r="A242" s="25">
        <v>1.2</v>
      </c>
      <c r="B242" s="31" t="s">
        <v>103</v>
      </c>
      <c r="C242" s="27" t="s">
        <v>9</v>
      </c>
      <c r="D242" s="72"/>
      <c r="E242" s="77"/>
    </row>
    <row r="243" spans="1:5" ht="19.5" customHeight="1" x14ac:dyDescent="0.25">
      <c r="A243" s="25">
        <v>1.3</v>
      </c>
      <c r="B243" s="28" t="s">
        <v>104</v>
      </c>
      <c r="C243" s="27" t="s">
        <v>9</v>
      </c>
      <c r="D243" s="72"/>
      <c r="E243" s="77"/>
    </row>
    <row r="244" spans="1:5" ht="19.5" customHeight="1" x14ac:dyDescent="0.25">
      <c r="A244" s="25">
        <v>1.4</v>
      </c>
      <c r="B244" s="28" t="s">
        <v>189</v>
      </c>
      <c r="C244" s="32" t="s">
        <v>60</v>
      </c>
      <c r="D244" s="72"/>
      <c r="E244" s="77"/>
    </row>
    <row r="245" spans="1:5" ht="19.5" customHeight="1" x14ac:dyDescent="0.25">
      <c r="A245" s="25">
        <v>1.5</v>
      </c>
      <c r="B245" s="28" t="s">
        <v>240</v>
      </c>
      <c r="C245" s="27" t="s">
        <v>9</v>
      </c>
      <c r="D245" s="72"/>
      <c r="E245" s="77"/>
    </row>
    <row r="246" spans="1:5" ht="19.5" customHeight="1" x14ac:dyDescent="0.25">
      <c r="A246" s="25"/>
      <c r="B246" s="26" t="s">
        <v>130</v>
      </c>
      <c r="C246" s="27"/>
      <c r="D246" s="72"/>
      <c r="E246" s="77"/>
    </row>
    <row r="247" spans="1:5" ht="19.5" customHeight="1" x14ac:dyDescent="0.25">
      <c r="A247" s="25">
        <v>2.1</v>
      </c>
      <c r="B247" s="28" t="s">
        <v>105</v>
      </c>
      <c r="C247" s="27" t="s">
        <v>9</v>
      </c>
      <c r="D247" s="72"/>
      <c r="E247" s="77"/>
    </row>
    <row r="248" spans="1:5" ht="19.5" customHeight="1" x14ac:dyDescent="0.25">
      <c r="A248" s="25">
        <v>2.2000000000000002</v>
      </c>
      <c r="B248" s="28" t="s">
        <v>190</v>
      </c>
      <c r="C248" s="32" t="s">
        <v>60</v>
      </c>
      <c r="D248" s="72"/>
      <c r="E248" s="77"/>
    </row>
    <row r="249" spans="1:5" ht="19.5" customHeight="1" x14ac:dyDescent="0.25">
      <c r="A249" s="25"/>
      <c r="B249" s="26" t="s">
        <v>129</v>
      </c>
      <c r="C249" s="27" t="s">
        <v>9</v>
      </c>
      <c r="D249" s="72"/>
      <c r="E249" s="77"/>
    </row>
    <row r="250" spans="1:5" ht="19.5" customHeight="1" x14ac:dyDescent="0.25">
      <c r="A250" s="25">
        <v>3.1</v>
      </c>
      <c r="B250" s="28" t="s">
        <v>106</v>
      </c>
      <c r="C250" s="27" t="s">
        <v>9</v>
      </c>
      <c r="D250" s="72"/>
      <c r="E250" s="77"/>
    </row>
    <row r="251" spans="1:5" ht="19.5" customHeight="1" x14ac:dyDescent="0.25">
      <c r="A251" s="25">
        <v>3.2</v>
      </c>
      <c r="B251" s="28" t="s">
        <v>190</v>
      </c>
      <c r="C251" s="32" t="s">
        <v>60</v>
      </c>
      <c r="D251" s="72"/>
      <c r="E251" s="77"/>
    </row>
    <row r="252" spans="1:5" ht="19.5" customHeight="1" x14ac:dyDescent="0.25">
      <c r="A252" s="25"/>
      <c r="B252" s="26" t="s">
        <v>131</v>
      </c>
      <c r="C252" s="27"/>
      <c r="D252" s="76"/>
      <c r="E252" s="77"/>
    </row>
    <row r="253" spans="1:5" ht="19.5" customHeight="1" x14ac:dyDescent="0.25">
      <c r="A253" s="25">
        <v>4.0999999999999996</v>
      </c>
      <c r="B253" s="28" t="s">
        <v>72</v>
      </c>
      <c r="C253" s="27" t="s">
        <v>9</v>
      </c>
      <c r="D253" s="72"/>
      <c r="E253" s="77"/>
    </row>
    <row r="254" spans="1:5" ht="19.5" customHeight="1" x14ac:dyDescent="0.25">
      <c r="A254" s="25">
        <v>4.2</v>
      </c>
      <c r="B254" s="28" t="s">
        <v>189</v>
      </c>
      <c r="C254" s="32" t="s">
        <v>60</v>
      </c>
      <c r="D254" s="72"/>
      <c r="E254" s="77"/>
    </row>
    <row r="255" spans="1:5" ht="19.5" customHeight="1" x14ac:dyDescent="0.25">
      <c r="A255" s="25">
        <v>4.3</v>
      </c>
      <c r="B255" s="28" t="s">
        <v>107</v>
      </c>
      <c r="C255" s="27" t="s">
        <v>9</v>
      </c>
      <c r="D255" s="72"/>
      <c r="E255" s="77"/>
    </row>
    <row r="256" spans="1:5" ht="19.5" customHeight="1" x14ac:dyDescent="0.25">
      <c r="A256" s="25">
        <v>4.4000000000000004</v>
      </c>
      <c r="B256" s="28" t="s">
        <v>73</v>
      </c>
      <c r="C256" s="27" t="s">
        <v>9</v>
      </c>
      <c r="D256" s="72"/>
      <c r="E256" s="77"/>
    </row>
    <row r="257" spans="1:5" ht="19.5" customHeight="1" x14ac:dyDescent="0.25">
      <c r="A257" s="25"/>
      <c r="B257" s="26" t="s">
        <v>152</v>
      </c>
      <c r="C257" s="27"/>
      <c r="D257" s="72"/>
      <c r="E257" s="77"/>
    </row>
    <row r="258" spans="1:5" ht="19.5" customHeight="1" x14ac:dyDescent="0.25">
      <c r="A258" s="25">
        <v>5.0999999999999996</v>
      </c>
      <c r="B258" s="28" t="s">
        <v>74</v>
      </c>
      <c r="C258" s="27" t="s">
        <v>10</v>
      </c>
      <c r="D258" s="72"/>
      <c r="E258" s="77"/>
    </row>
    <row r="259" spans="1:5" ht="19.5" customHeight="1" x14ac:dyDescent="0.25">
      <c r="A259" s="25">
        <v>5.2</v>
      </c>
      <c r="B259" s="28" t="s">
        <v>189</v>
      </c>
      <c r="C259" s="32" t="s">
        <v>60</v>
      </c>
      <c r="D259" s="72"/>
      <c r="E259" s="77"/>
    </row>
    <row r="260" spans="1:5" ht="19.5" customHeight="1" x14ac:dyDescent="0.25">
      <c r="A260" s="25"/>
      <c r="B260" s="26" t="s">
        <v>243</v>
      </c>
      <c r="C260" s="27"/>
      <c r="D260" s="72"/>
      <c r="E260" s="77"/>
    </row>
    <row r="261" spans="1:5" ht="19.5" customHeight="1" x14ac:dyDescent="0.25">
      <c r="A261" s="25">
        <v>6.1</v>
      </c>
      <c r="B261" s="28" t="s">
        <v>132</v>
      </c>
      <c r="C261" s="27" t="s">
        <v>10</v>
      </c>
      <c r="D261" s="72"/>
      <c r="E261" s="77"/>
    </row>
    <row r="262" spans="1:5" ht="19.5" customHeight="1" x14ac:dyDescent="0.25">
      <c r="A262" s="25">
        <v>6.2</v>
      </c>
      <c r="B262" s="28" t="s">
        <v>190</v>
      </c>
      <c r="C262" s="32" t="s">
        <v>60</v>
      </c>
      <c r="D262" s="72"/>
      <c r="E262" s="77"/>
    </row>
    <row r="263" spans="1:5" ht="19.5" customHeight="1" x14ac:dyDescent="0.25">
      <c r="A263" s="25">
        <v>6.3</v>
      </c>
      <c r="B263" s="28" t="s">
        <v>191</v>
      </c>
      <c r="C263" s="27" t="s">
        <v>9</v>
      </c>
      <c r="D263" s="72"/>
      <c r="E263" s="77"/>
    </row>
    <row r="264" spans="1:5" ht="19.5" customHeight="1" x14ac:dyDescent="0.25">
      <c r="A264" s="25">
        <v>6.4</v>
      </c>
      <c r="B264" s="28" t="s">
        <v>190</v>
      </c>
      <c r="C264" s="32" t="s">
        <v>60</v>
      </c>
      <c r="D264" s="72"/>
      <c r="E264" s="77"/>
    </row>
    <row r="265" spans="1:5" ht="36.75" customHeight="1" x14ac:dyDescent="0.25">
      <c r="A265" s="25">
        <v>6.5</v>
      </c>
      <c r="B265" s="40" t="s">
        <v>236</v>
      </c>
      <c r="C265" s="27" t="s">
        <v>10</v>
      </c>
      <c r="D265" s="72"/>
      <c r="E265" s="77"/>
    </row>
    <row r="266" spans="1:5" ht="19.5" customHeight="1" x14ac:dyDescent="0.25">
      <c r="A266" s="25">
        <v>6.6</v>
      </c>
      <c r="B266" s="28" t="s">
        <v>234</v>
      </c>
      <c r="C266" s="27" t="s">
        <v>10</v>
      </c>
      <c r="D266" s="72"/>
      <c r="E266" s="77"/>
    </row>
    <row r="267" spans="1:5" ht="19.5" customHeight="1" x14ac:dyDescent="0.25">
      <c r="A267" s="25">
        <v>6.7</v>
      </c>
      <c r="B267" s="28" t="s">
        <v>235</v>
      </c>
      <c r="C267" s="32" t="s">
        <v>60</v>
      </c>
      <c r="D267" s="72"/>
      <c r="E267" s="77"/>
    </row>
    <row r="268" spans="1:5" ht="22.5" customHeight="1" x14ac:dyDescent="0.25">
      <c r="A268" s="20" t="s">
        <v>88</v>
      </c>
      <c r="B268" s="26" t="s">
        <v>75</v>
      </c>
      <c r="C268" s="27"/>
      <c r="D268" s="72"/>
      <c r="E268" s="77"/>
    </row>
    <row r="269" spans="1:5" ht="22.5" customHeight="1" x14ac:dyDescent="0.25">
      <c r="A269" s="25">
        <v>1</v>
      </c>
      <c r="B269" s="28" t="s">
        <v>238</v>
      </c>
      <c r="C269" s="27" t="s">
        <v>9</v>
      </c>
      <c r="D269" s="72"/>
      <c r="E269" s="77"/>
    </row>
    <row r="270" spans="1:5" ht="22.5" customHeight="1" x14ac:dyDescent="0.25">
      <c r="A270" s="25">
        <v>2</v>
      </c>
      <c r="B270" s="28" t="s">
        <v>239</v>
      </c>
      <c r="C270" s="32" t="s">
        <v>60</v>
      </c>
      <c r="D270" s="72"/>
      <c r="E270" s="77"/>
    </row>
    <row r="271" spans="1:5" ht="19.5" customHeight="1" x14ac:dyDescent="0.25">
      <c r="A271" s="25">
        <v>3</v>
      </c>
      <c r="B271" s="28" t="s">
        <v>76</v>
      </c>
      <c r="C271" s="27" t="s">
        <v>11</v>
      </c>
      <c r="D271" s="72"/>
      <c r="E271" s="77"/>
    </row>
    <row r="272" spans="1:5" ht="19.5" customHeight="1" x14ac:dyDescent="0.25">
      <c r="A272" s="25">
        <v>4</v>
      </c>
      <c r="B272" s="31" t="s">
        <v>205</v>
      </c>
      <c r="C272" s="32" t="s">
        <v>60</v>
      </c>
      <c r="D272" s="72"/>
      <c r="E272" s="77"/>
    </row>
    <row r="273" spans="1:5" ht="19.5" customHeight="1" x14ac:dyDescent="0.25">
      <c r="A273" s="25">
        <v>5</v>
      </c>
      <c r="B273" s="28" t="s">
        <v>77</v>
      </c>
      <c r="C273" s="27" t="s">
        <v>78</v>
      </c>
      <c r="D273" s="72"/>
      <c r="E273" s="77"/>
    </row>
    <row r="274" spans="1:5" ht="19.5" customHeight="1" x14ac:dyDescent="0.25">
      <c r="A274" s="25">
        <v>6</v>
      </c>
      <c r="B274" s="28" t="s">
        <v>79</v>
      </c>
      <c r="C274" s="32" t="s">
        <v>321</v>
      </c>
      <c r="D274" s="72"/>
      <c r="E274" s="77"/>
    </row>
    <row r="275" spans="1:5" ht="19.5" customHeight="1" x14ac:dyDescent="0.25">
      <c r="A275" s="25">
        <v>7</v>
      </c>
      <c r="B275" s="28" t="s">
        <v>80</v>
      </c>
      <c r="C275" s="27" t="s">
        <v>10</v>
      </c>
      <c r="D275" s="72"/>
      <c r="E275" s="77"/>
    </row>
    <row r="276" spans="1:5" ht="19.5" customHeight="1" x14ac:dyDescent="0.25">
      <c r="A276" s="39">
        <v>8</v>
      </c>
      <c r="B276" s="28" t="s">
        <v>206</v>
      </c>
      <c r="C276" s="32" t="s">
        <v>60</v>
      </c>
      <c r="D276" s="72"/>
      <c r="E276" s="77"/>
    </row>
    <row r="277" spans="1:5" ht="19.5" customHeight="1" x14ac:dyDescent="0.25">
      <c r="A277" s="39">
        <v>9</v>
      </c>
      <c r="B277" s="28" t="s">
        <v>112</v>
      </c>
      <c r="C277" s="32" t="s">
        <v>60</v>
      </c>
      <c r="D277" s="72"/>
      <c r="E277" s="77"/>
    </row>
    <row r="278" spans="1:5" ht="33" customHeight="1" x14ac:dyDescent="0.25">
      <c r="A278" s="25">
        <v>10</v>
      </c>
      <c r="B278" s="40" t="s">
        <v>324</v>
      </c>
      <c r="C278" s="27" t="s">
        <v>9</v>
      </c>
      <c r="D278" s="72"/>
      <c r="E278" s="77"/>
    </row>
    <row r="279" spans="1:5" ht="19.5" customHeight="1" x14ac:dyDescent="0.25">
      <c r="A279" s="25">
        <v>11</v>
      </c>
      <c r="B279" s="111" t="s">
        <v>323</v>
      </c>
      <c r="C279" s="32" t="s">
        <v>60</v>
      </c>
      <c r="D279" s="72"/>
      <c r="E279" s="77"/>
    </row>
    <row r="280" spans="1:5" ht="19.5" customHeight="1" x14ac:dyDescent="0.25">
      <c r="A280" s="20" t="s">
        <v>134</v>
      </c>
      <c r="B280" s="26" t="s">
        <v>81</v>
      </c>
      <c r="C280" s="43"/>
      <c r="D280" s="44"/>
      <c r="E280" s="36"/>
    </row>
    <row r="281" spans="1:5" ht="21" customHeight="1" x14ac:dyDescent="0.25">
      <c r="A281" s="25"/>
      <c r="B281" s="45" t="s">
        <v>110</v>
      </c>
      <c r="C281" s="27"/>
      <c r="D281" s="30"/>
      <c r="E281" s="36"/>
    </row>
    <row r="282" spans="1:5" ht="21" customHeight="1" x14ac:dyDescent="0.25">
      <c r="A282" s="25">
        <v>1.1000000000000001</v>
      </c>
      <c r="B282" s="28" t="s">
        <v>82</v>
      </c>
      <c r="C282" s="27" t="s">
        <v>56</v>
      </c>
      <c r="D282" s="72"/>
      <c r="E282" s="77"/>
    </row>
    <row r="283" spans="1:5" ht="21" customHeight="1" x14ac:dyDescent="0.25">
      <c r="A283" s="25">
        <v>1.2</v>
      </c>
      <c r="B283" s="28" t="s">
        <v>133</v>
      </c>
      <c r="C283" s="27" t="s">
        <v>56</v>
      </c>
      <c r="D283" s="72"/>
      <c r="E283" s="77"/>
    </row>
    <row r="284" spans="1:5" ht="21" customHeight="1" x14ac:dyDescent="0.25">
      <c r="A284" s="25"/>
      <c r="B284" s="26" t="s">
        <v>153</v>
      </c>
      <c r="C284" s="27"/>
      <c r="D284" s="72"/>
      <c r="E284" s="77"/>
    </row>
    <row r="285" spans="1:5" ht="21" customHeight="1" x14ac:dyDescent="0.25">
      <c r="A285" s="25">
        <v>2.1</v>
      </c>
      <c r="B285" s="28" t="s">
        <v>135</v>
      </c>
      <c r="C285" s="27" t="s">
        <v>56</v>
      </c>
      <c r="D285" s="72"/>
      <c r="E285" s="77"/>
    </row>
    <row r="286" spans="1:5" ht="21" customHeight="1" x14ac:dyDescent="0.25">
      <c r="A286" s="25">
        <v>2.2000000000000002</v>
      </c>
      <c r="B286" s="28" t="s">
        <v>136</v>
      </c>
      <c r="C286" s="27" t="s">
        <v>56</v>
      </c>
      <c r="D286" s="72"/>
      <c r="E286" s="77"/>
    </row>
    <row r="287" spans="1:5" ht="21" customHeight="1" x14ac:dyDescent="0.25">
      <c r="A287" s="25">
        <v>2.2999999999999998</v>
      </c>
      <c r="B287" s="28" t="s">
        <v>137</v>
      </c>
      <c r="C287" s="27" t="s">
        <v>56</v>
      </c>
      <c r="D287" s="72"/>
      <c r="E287" s="77"/>
    </row>
    <row r="288" spans="1:5" ht="21" customHeight="1" x14ac:dyDescent="0.25">
      <c r="A288" s="25"/>
      <c r="B288" s="26" t="s">
        <v>154</v>
      </c>
      <c r="C288" s="27"/>
      <c r="D288" s="72"/>
      <c r="E288" s="77"/>
    </row>
    <row r="289" spans="1:5" ht="21" customHeight="1" x14ac:dyDescent="0.25">
      <c r="A289" s="25">
        <v>3.1</v>
      </c>
      <c r="B289" s="28" t="s">
        <v>83</v>
      </c>
      <c r="C289" s="27" t="s">
        <v>207</v>
      </c>
      <c r="D289" s="72"/>
      <c r="E289" s="77"/>
    </row>
    <row r="290" spans="1:5" ht="21" customHeight="1" x14ac:dyDescent="0.25">
      <c r="A290" s="25">
        <v>3.2</v>
      </c>
      <c r="B290" s="28" t="s">
        <v>84</v>
      </c>
      <c r="C290" s="27" t="s">
        <v>85</v>
      </c>
      <c r="D290" s="72"/>
      <c r="E290" s="77"/>
    </row>
    <row r="291" spans="1:5" ht="21" customHeight="1" x14ac:dyDescent="0.25">
      <c r="A291" s="25">
        <v>3.3</v>
      </c>
      <c r="B291" s="28" t="s">
        <v>86</v>
      </c>
      <c r="C291" s="27" t="s">
        <v>85</v>
      </c>
      <c r="D291" s="72"/>
      <c r="E291" s="77"/>
    </row>
    <row r="292" spans="1:5" ht="21" customHeight="1" x14ac:dyDescent="0.25">
      <c r="A292" s="25">
        <v>3.4</v>
      </c>
      <c r="B292" s="28" t="s">
        <v>87</v>
      </c>
      <c r="C292" s="27" t="s">
        <v>85</v>
      </c>
      <c r="D292" s="72"/>
      <c r="E292" s="77"/>
    </row>
    <row r="293" spans="1:5" ht="19.5" customHeight="1" x14ac:dyDescent="0.25">
      <c r="A293" s="20" t="s">
        <v>197</v>
      </c>
      <c r="B293" s="26" t="s">
        <v>217</v>
      </c>
      <c r="C293" s="27"/>
      <c r="D293" s="72"/>
      <c r="E293" s="77"/>
    </row>
    <row r="294" spans="1:5" ht="21" customHeight="1" x14ac:dyDescent="0.25">
      <c r="A294" s="25">
        <v>1</v>
      </c>
      <c r="B294" s="40" t="s">
        <v>218</v>
      </c>
      <c r="C294" s="42" t="s">
        <v>9</v>
      </c>
      <c r="D294" s="72"/>
      <c r="E294" s="77"/>
    </row>
    <row r="295" spans="1:5" ht="19.5" customHeight="1" x14ac:dyDescent="0.25">
      <c r="A295" s="25">
        <v>2</v>
      </c>
      <c r="B295" s="28" t="s">
        <v>223</v>
      </c>
      <c r="C295" s="42" t="s">
        <v>9</v>
      </c>
      <c r="D295" s="72"/>
      <c r="E295" s="77"/>
    </row>
    <row r="296" spans="1:5" ht="19.5" customHeight="1" x14ac:dyDescent="0.25">
      <c r="A296" s="25">
        <v>3</v>
      </c>
      <c r="B296" s="28" t="s">
        <v>219</v>
      </c>
      <c r="C296" s="27" t="s">
        <v>9</v>
      </c>
      <c r="D296" s="72"/>
      <c r="E296" s="77"/>
    </row>
    <row r="297" spans="1:5" ht="19.5" customHeight="1" x14ac:dyDescent="0.25">
      <c r="A297" s="25">
        <v>4</v>
      </c>
      <c r="B297" s="28" t="s">
        <v>220</v>
      </c>
      <c r="C297" s="27" t="s">
        <v>9</v>
      </c>
      <c r="D297" s="72"/>
      <c r="E297" s="77"/>
    </row>
    <row r="298" spans="1:5" ht="19.5" customHeight="1" x14ac:dyDescent="0.25">
      <c r="A298" s="25">
        <v>5</v>
      </c>
      <c r="B298" s="28" t="s">
        <v>221</v>
      </c>
      <c r="C298" s="27" t="s">
        <v>9</v>
      </c>
      <c r="D298" s="72"/>
      <c r="E298" s="77"/>
    </row>
    <row r="299" spans="1:5" ht="19.5" customHeight="1" x14ac:dyDescent="0.25">
      <c r="A299" s="25">
        <v>6</v>
      </c>
      <c r="B299" s="28" t="s">
        <v>222</v>
      </c>
      <c r="C299" s="27" t="s">
        <v>9</v>
      </c>
      <c r="D299" s="72"/>
      <c r="E299" s="77"/>
    </row>
    <row r="300" spans="1:5" ht="19.5" customHeight="1" x14ac:dyDescent="0.25">
      <c r="A300" s="20" t="s">
        <v>233</v>
      </c>
      <c r="B300" s="26" t="s">
        <v>231</v>
      </c>
      <c r="C300" s="27"/>
      <c r="D300" s="30"/>
      <c r="E300" s="36"/>
    </row>
    <row r="301" spans="1:5" ht="37.5" customHeight="1" x14ac:dyDescent="0.25">
      <c r="A301" s="39">
        <v>1</v>
      </c>
      <c r="B301" s="40" t="s">
        <v>329</v>
      </c>
      <c r="C301" s="42" t="s">
        <v>9</v>
      </c>
      <c r="D301" s="72"/>
      <c r="E301" s="77"/>
    </row>
    <row r="302" spans="1:5" ht="19.5" customHeight="1" x14ac:dyDescent="0.25">
      <c r="A302" s="25">
        <v>2</v>
      </c>
      <c r="B302" s="28" t="s">
        <v>175</v>
      </c>
      <c r="C302" s="42" t="s">
        <v>9</v>
      </c>
      <c r="D302" s="72"/>
      <c r="E302" s="77"/>
    </row>
    <row r="303" spans="1:5" ht="19.5" customHeight="1" x14ac:dyDescent="0.25">
      <c r="A303" s="25">
        <v>3</v>
      </c>
      <c r="B303" s="28" t="s">
        <v>227</v>
      </c>
      <c r="C303" s="42" t="s">
        <v>9</v>
      </c>
      <c r="D303" s="72"/>
      <c r="E303" s="77"/>
    </row>
    <row r="304" spans="1:5" ht="19.5" customHeight="1" x14ac:dyDescent="0.25">
      <c r="A304" s="25">
        <v>4</v>
      </c>
      <c r="B304" s="28" t="s">
        <v>228</v>
      </c>
      <c r="C304" s="42" t="s">
        <v>9</v>
      </c>
      <c r="D304" s="72"/>
      <c r="E304" s="77"/>
    </row>
    <row r="305" spans="1:6" ht="19.5" customHeight="1" x14ac:dyDescent="0.25">
      <c r="A305" s="25">
        <v>5</v>
      </c>
      <c r="B305" s="28" t="s">
        <v>229</v>
      </c>
      <c r="C305" s="42" t="s">
        <v>9</v>
      </c>
      <c r="D305" s="72"/>
      <c r="E305" s="77"/>
    </row>
    <row r="306" spans="1:6" ht="19.5" customHeight="1" x14ac:dyDescent="0.25">
      <c r="A306" s="25">
        <v>6</v>
      </c>
      <c r="B306" s="28" t="s">
        <v>230</v>
      </c>
      <c r="C306" s="42" t="s">
        <v>9</v>
      </c>
      <c r="D306" s="72"/>
      <c r="E306" s="77"/>
    </row>
    <row r="307" spans="1:6" ht="19.5" customHeight="1" x14ac:dyDescent="0.25">
      <c r="A307" s="25"/>
      <c r="B307" s="28" t="s">
        <v>89</v>
      </c>
      <c r="C307" s="27" t="s">
        <v>9</v>
      </c>
      <c r="D307" s="72"/>
      <c r="E307" s="77"/>
    </row>
    <row r="308" spans="1:6" ht="19.5" customHeight="1" x14ac:dyDescent="0.25">
      <c r="A308" s="25"/>
      <c r="B308" s="28" t="s">
        <v>90</v>
      </c>
      <c r="C308" s="27" t="s">
        <v>9</v>
      </c>
      <c r="D308" s="72"/>
      <c r="E308" s="77"/>
    </row>
    <row r="309" spans="1:6" ht="19.5" customHeight="1" x14ac:dyDescent="0.25">
      <c r="A309" s="25"/>
      <c r="B309" s="28" t="s">
        <v>232</v>
      </c>
      <c r="C309" s="27" t="s">
        <v>9</v>
      </c>
      <c r="D309" s="72"/>
      <c r="E309" s="77"/>
    </row>
    <row r="310" spans="1:6" ht="16.5" x14ac:dyDescent="0.25">
      <c r="A310" s="46"/>
      <c r="B310" s="47"/>
      <c r="C310" s="160"/>
      <c r="D310" s="160"/>
      <c r="E310" s="48"/>
    </row>
    <row r="311" spans="1:6" ht="16.5" x14ac:dyDescent="0.25">
      <c r="A311" s="8"/>
      <c r="B311" s="46"/>
      <c r="C311" s="159" t="s">
        <v>91</v>
      </c>
      <c r="D311" s="159"/>
      <c r="E311" s="159"/>
    </row>
    <row r="312" spans="1:6" ht="16.5" x14ac:dyDescent="0.25">
      <c r="A312" s="8"/>
      <c r="B312" s="46"/>
      <c r="C312" s="158" t="s">
        <v>92</v>
      </c>
      <c r="D312" s="158"/>
      <c r="E312" s="158"/>
    </row>
    <row r="313" spans="1:6" ht="16.5" x14ac:dyDescent="0.25">
      <c r="A313" s="8"/>
      <c r="B313" s="46"/>
      <c r="C313" s="49"/>
      <c r="D313" s="49"/>
    </row>
    <row r="314" spans="1:6" ht="16.5" x14ac:dyDescent="0.25">
      <c r="A314" s="8"/>
      <c r="B314" s="46"/>
      <c r="C314" s="49"/>
      <c r="D314" s="49"/>
    </row>
    <row r="315" spans="1:6" ht="16.5" x14ac:dyDescent="0.25">
      <c r="A315" s="8"/>
      <c r="B315" s="46"/>
      <c r="C315" s="49"/>
      <c r="D315" s="49"/>
    </row>
    <row r="316" spans="1:6" ht="16.5" x14ac:dyDescent="0.25">
      <c r="B316" s="8"/>
      <c r="C316" s="49"/>
      <c r="D316" s="49"/>
      <c r="F316" s="50"/>
    </row>
    <row r="317" spans="1:6" ht="14.25" x14ac:dyDescent="0.2">
      <c r="F317" s="50"/>
    </row>
    <row r="319" spans="1:6" ht="17.25" x14ac:dyDescent="0.3">
      <c r="A319" s="51"/>
      <c r="B319" s="51" t="s">
        <v>113</v>
      </c>
      <c r="C319" s="52"/>
      <c r="D319" s="53"/>
    </row>
    <row r="320" spans="1:6" ht="16.5" x14ac:dyDescent="0.25">
      <c r="A320" s="8" t="s">
        <v>2</v>
      </c>
      <c r="B320" s="47" t="s">
        <v>114</v>
      </c>
      <c r="C320" s="54"/>
      <c r="D320" s="55"/>
      <c r="E320" s="56"/>
    </row>
    <row r="321" spans="1:5" ht="16.5" x14ac:dyDescent="0.25">
      <c r="A321" s="8" t="s">
        <v>3</v>
      </c>
      <c r="B321" s="47" t="s">
        <v>347</v>
      </c>
      <c r="C321" s="54"/>
      <c r="D321" s="55"/>
      <c r="E321" s="56"/>
    </row>
    <row r="322" spans="1:5" ht="16.5" x14ac:dyDescent="0.25">
      <c r="A322" s="46" t="s">
        <v>4</v>
      </c>
      <c r="B322" s="47" t="s">
        <v>115</v>
      </c>
      <c r="C322" s="57"/>
      <c r="D322" s="57"/>
      <c r="E322" s="58"/>
    </row>
    <row r="323" spans="1:5" ht="16.5" x14ac:dyDescent="0.25">
      <c r="A323" s="46"/>
      <c r="B323" s="47"/>
      <c r="C323" s="157"/>
      <c r="D323" s="157"/>
      <c r="E323" s="58"/>
    </row>
  </sheetData>
  <sheetProtection selectLockedCells="1"/>
  <mergeCells count="15">
    <mergeCell ref="A3:B3"/>
    <mergeCell ref="A2:B2"/>
    <mergeCell ref="C323:D323"/>
    <mergeCell ref="C312:E312"/>
    <mergeCell ref="C311:E311"/>
    <mergeCell ref="C310:D310"/>
    <mergeCell ref="C5:E5"/>
    <mergeCell ref="D128:E128"/>
    <mergeCell ref="B11:E11"/>
    <mergeCell ref="A7:E7"/>
    <mergeCell ref="A8:E8"/>
    <mergeCell ref="B33:E33"/>
    <mergeCell ref="B44:E44"/>
    <mergeCell ref="B90:E90"/>
    <mergeCell ref="B99:E99"/>
  </mergeCells>
  <phoneticPr fontId="5" type="noConversion"/>
  <dataValidations count="2">
    <dataValidation type="list" allowBlank="1" showInputMessage="1" showErrorMessage="1" sqref="C23:C25 C21 C17:C19" xr:uid="{00000000-0002-0000-0100-000000000000}">
      <formula1>"Có,Không"</formula1>
    </dataValidation>
    <dataValidation type="list" allowBlank="1" showInputMessage="1" showErrorMessage="1" sqref="B5" xr:uid="{00000000-0002-0000-0100-000001000000}">
      <formula1>"Hành chính,Sự nghiệp công lập,Sự nghiệp ngoài công lập,DN nhà nước,DN ngoài nhà nước,DN vốn nước ngoài"</formula1>
    </dataValidation>
  </dataValidations>
  <pageMargins left="0.47244094488188981" right="0" top="0.55118110236220474" bottom="0.31496062992125984" header="0.55118110236220474" footer="0.19685039370078741"/>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R8"/>
  <sheetViews>
    <sheetView topLeftCell="AL1" workbookViewId="0">
      <selection activeCell="A8" sqref="A8:BA8"/>
    </sheetView>
  </sheetViews>
  <sheetFormatPr defaultRowHeight="12.75" x14ac:dyDescent="0.2"/>
  <cols>
    <col min="1" max="1" width="24.28515625" customWidth="1"/>
    <col min="2" max="2" width="16.7109375" customWidth="1"/>
    <col min="7" max="7" width="10.5703125" customWidth="1"/>
    <col min="9" max="9" width="15" customWidth="1"/>
    <col min="29" max="29" width="11.7109375" customWidth="1"/>
    <col min="30" max="30" width="19.5703125" bestFit="1" customWidth="1"/>
    <col min="32" max="32" width="12.85546875" customWidth="1"/>
    <col min="34" max="34" width="12.7109375" bestFit="1" customWidth="1"/>
    <col min="35" max="35" width="10.140625" bestFit="1" customWidth="1"/>
    <col min="37" max="37" width="13.85546875" bestFit="1" customWidth="1"/>
    <col min="38" max="38" width="12" customWidth="1"/>
    <col min="39" max="39" width="20.28515625" customWidth="1"/>
    <col min="40" max="40" width="10.85546875" customWidth="1"/>
    <col min="42" max="42" width="13.140625" customWidth="1"/>
    <col min="45" max="45" width="11.42578125" customWidth="1"/>
  </cols>
  <sheetData>
    <row r="3" spans="1:70" s="63" customFormat="1" ht="24" x14ac:dyDescent="0.2">
      <c r="A3" s="173" t="s">
        <v>250</v>
      </c>
      <c r="B3" s="173" t="s">
        <v>251</v>
      </c>
      <c r="C3" s="169" t="s">
        <v>252</v>
      </c>
      <c r="D3" s="169"/>
      <c r="E3" s="169" t="s">
        <v>253</v>
      </c>
      <c r="F3" s="169"/>
      <c r="G3" s="169" t="s">
        <v>254</v>
      </c>
      <c r="H3" s="169"/>
      <c r="I3" s="169"/>
      <c r="J3" s="169" t="s">
        <v>255</v>
      </c>
      <c r="K3" s="169"/>
      <c r="L3" s="169" t="s">
        <v>256</v>
      </c>
      <c r="M3" s="169"/>
      <c r="N3" s="169" t="s">
        <v>257</v>
      </c>
      <c r="O3" s="169"/>
      <c r="P3" s="169"/>
      <c r="Q3" s="169"/>
      <c r="R3" s="169"/>
      <c r="S3" s="169" t="s">
        <v>258</v>
      </c>
      <c r="T3" s="169"/>
      <c r="U3" s="169"/>
      <c r="V3" s="169"/>
      <c r="W3" s="169"/>
      <c r="X3" s="67" t="s">
        <v>259</v>
      </c>
      <c r="Y3" s="169" t="s">
        <v>260</v>
      </c>
      <c r="Z3" s="169"/>
      <c r="AA3" s="169"/>
      <c r="AB3" s="169"/>
      <c r="AC3" s="169" t="s">
        <v>261</v>
      </c>
      <c r="AD3" s="169"/>
      <c r="AE3" s="169"/>
      <c r="AF3" s="169"/>
      <c r="AG3" s="169" t="s">
        <v>57</v>
      </c>
      <c r="AH3" s="169"/>
      <c r="AI3" s="169"/>
      <c r="AJ3" s="169"/>
      <c r="AK3" s="169"/>
      <c r="AL3" s="169" t="s">
        <v>262</v>
      </c>
      <c r="AM3" s="169"/>
      <c r="AN3" s="169"/>
      <c r="AO3" s="169"/>
      <c r="AP3" s="169"/>
      <c r="AQ3" s="169"/>
      <c r="AR3" s="169"/>
      <c r="AS3" s="169"/>
      <c r="AT3" s="169" t="s">
        <v>263</v>
      </c>
      <c r="AU3" s="169"/>
      <c r="AV3" s="169" t="s">
        <v>264</v>
      </c>
      <c r="AW3" s="169"/>
      <c r="AX3" s="169"/>
      <c r="AY3" s="169"/>
      <c r="AZ3" s="169"/>
      <c r="BA3" s="169"/>
    </row>
    <row r="4" spans="1:70" s="63" customFormat="1" ht="12" x14ac:dyDescent="0.2">
      <c r="A4" s="174"/>
      <c r="B4" s="174"/>
      <c r="C4" s="168" t="s">
        <v>265</v>
      </c>
      <c r="D4" s="168" t="s">
        <v>266</v>
      </c>
      <c r="E4" s="168" t="s">
        <v>267</v>
      </c>
      <c r="F4" s="168" t="s">
        <v>266</v>
      </c>
      <c r="G4" s="168" t="s">
        <v>268</v>
      </c>
      <c r="H4" s="168" t="s">
        <v>50</v>
      </c>
      <c r="I4" s="168" t="s">
        <v>269</v>
      </c>
      <c r="J4" s="168" t="s">
        <v>270</v>
      </c>
      <c r="K4" s="168" t="s">
        <v>271</v>
      </c>
      <c r="L4" s="168" t="s">
        <v>272</v>
      </c>
      <c r="M4" s="168" t="s">
        <v>273</v>
      </c>
      <c r="N4" s="168" t="s">
        <v>274</v>
      </c>
      <c r="O4" s="172" t="s">
        <v>275</v>
      </c>
      <c r="P4" s="172"/>
      <c r="Q4" s="172"/>
      <c r="R4" s="172"/>
      <c r="S4" s="168" t="s">
        <v>276</v>
      </c>
      <c r="T4" s="168" t="s">
        <v>277</v>
      </c>
      <c r="U4" s="168" t="s">
        <v>278</v>
      </c>
      <c r="V4" s="168" t="s">
        <v>279</v>
      </c>
      <c r="W4" s="168" t="s">
        <v>280</v>
      </c>
      <c r="X4" s="168" t="s">
        <v>281</v>
      </c>
      <c r="Y4" s="168" t="s">
        <v>282</v>
      </c>
      <c r="Z4" s="168" t="s">
        <v>283</v>
      </c>
      <c r="AA4" s="168" t="s">
        <v>284</v>
      </c>
      <c r="AB4" s="168" t="s">
        <v>285</v>
      </c>
      <c r="AC4" s="168" t="s">
        <v>286</v>
      </c>
      <c r="AD4" s="168" t="s">
        <v>287</v>
      </c>
      <c r="AE4" s="168" t="s">
        <v>288</v>
      </c>
      <c r="AF4" s="168" t="s">
        <v>289</v>
      </c>
      <c r="AG4" s="169" t="s">
        <v>290</v>
      </c>
      <c r="AH4" s="169"/>
      <c r="AI4" s="169"/>
      <c r="AJ4" s="170" t="s">
        <v>291</v>
      </c>
      <c r="AK4" s="171"/>
      <c r="AL4" s="169" t="s">
        <v>292</v>
      </c>
      <c r="AM4" s="169"/>
      <c r="AN4" s="169" t="s">
        <v>293</v>
      </c>
      <c r="AO4" s="169"/>
      <c r="AP4" s="169" t="s">
        <v>294</v>
      </c>
      <c r="AQ4" s="169"/>
      <c r="AR4" s="169" t="s">
        <v>295</v>
      </c>
      <c r="AS4" s="169"/>
      <c r="AT4" s="168" t="s">
        <v>296</v>
      </c>
      <c r="AU4" s="168" t="s">
        <v>297</v>
      </c>
      <c r="AV4" s="168" t="s">
        <v>298</v>
      </c>
      <c r="AW4" s="168" t="s">
        <v>266</v>
      </c>
      <c r="AX4" s="168" t="s">
        <v>299</v>
      </c>
      <c r="AY4" s="168" t="s">
        <v>266</v>
      </c>
      <c r="AZ4" s="168" t="s">
        <v>300</v>
      </c>
      <c r="BA4" s="168" t="s">
        <v>266</v>
      </c>
    </row>
    <row r="5" spans="1:70" s="63" customFormat="1" ht="84" x14ac:dyDescent="0.2">
      <c r="A5" s="175"/>
      <c r="B5" s="175"/>
      <c r="C5" s="168"/>
      <c r="D5" s="168"/>
      <c r="E5" s="168"/>
      <c r="F5" s="168"/>
      <c r="G5" s="168"/>
      <c r="H5" s="168"/>
      <c r="I5" s="168"/>
      <c r="J5" s="168"/>
      <c r="K5" s="168"/>
      <c r="L5" s="168"/>
      <c r="M5" s="168"/>
      <c r="N5" s="168"/>
      <c r="O5" s="66" t="s">
        <v>301</v>
      </c>
      <c r="P5" s="66" t="s">
        <v>302</v>
      </c>
      <c r="Q5" s="66" t="s">
        <v>303</v>
      </c>
      <c r="R5" s="66" t="s">
        <v>304</v>
      </c>
      <c r="S5" s="168"/>
      <c r="T5" s="168"/>
      <c r="U5" s="168"/>
      <c r="V5" s="168"/>
      <c r="W5" s="168"/>
      <c r="X5" s="168"/>
      <c r="Y5" s="168"/>
      <c r="Z5" s="168"/>
      <c r="AA5" s="168"/>
      <c r="AB5" s="168"/>
      <c r="AC5" s="168"/>
      <c r="AD5" s="168"/>
      <c r="AE5" s="168"/>
      <c r="AF5" s="168"/>
      <c r="AG5" s="66" t="s">
        <v>305</v>
      </c>
      <c r="AH5" s="66" t="s">
        <v>306</v>
      </c>
      <c r="AI5" s="66" t="s">
        <v>307</v>
      </c>
      <c r="AJ5" s="66" t="s">
        <v>308</v>
      </c>
      <c r="AK5" s="66" t="s">
        <v>309</v>
      </c>
      <c r="AL5" s="66" t="s">
        <v>310</v>
      </c>
      <c r="AM5" s="66" t="s">
        <v>311</v>
      </c>
      <c r="AN5" s="66" t="s">
        <v>312</v>
      </c>
      <c r="AO5" s="66" t="s">
        <v>174</v>
      </c>
      <c r="AP5" s="66" t="s">
        <v>313</v>
      </c>
      <c r="AQ5" s="66" t="s">
        <v>266</v>
      </c>
      <c r="AR5" s="66" t="s">
        <v>314</v>
      </c>
      <c r="AS5" s="66" t="s">
        <v>315</v>
      </c>
      <c r="AT5" s="168"/>
      <c r="AU5" s="168"/>
      <c r="AV5" s="168"/>
      <c r="AW5" s="168"/>
      <c r="AX5" s="168"/>
      <c r="AY5" s="168"/>
      <c r="AZ5" s="168"/>
      <c r="BA5" s="168"/>
      <c r="BG5" s="64"/>
      <c r="BH5" s="64"/>
      <c r="BI5" s="64"/>
      <c r="BJ5" s="64"/>
      <c r="BK5" s="64"/>
      <c r="BL5" s="64"/>
      <c r="BM5" s="64"/>
      <c r="BN5" s="64"/>
      <c r="BO5" s="64"/>
      <c r="BP5" s="64"/>
      <c r="BQ5" s="64"/>
      <c r="BR5" s="64"/>
    </row>
    <row r="6" spans="1:70" s="63" customFormat="1" ht="12" x14ac:dyDescent="0.2">
      <c r="A6" s="169"/>
      <c r="B6" s="169"/>
      <c r="C6" s="68" t="s">
        <v>143</v>
      </c>
      <c r="D6" s="68" t="s">
        <v>143</v>
      </c>
      <c r="E6" s="68" t="s">
        <v>143</v>
      </c>
      <c r="F6" s="68" t="s">
        <v>143</v>
      </c>
      <c r="G6" s="68" t="s">
        <v>316</v>
      </c>
      <c r="H6" s="68" t="s">
        <v>143</v>
      </c>
      <c r="I6" s="68" t="s">
        <v>316</v>
      </c>
      <c r="J6" s="68" t="s">
        <v>143</v>
      </c>
      <c r="K6" s="68" t="s">
        <v>143</v>
      </c>
      <c r="L6" s="68" t="s">
        <v>143</v>
      </c>
      <c r="M6" s="68" t="s">
        <v>143</v>
      </c>
      <c r="N6" s="68" t="s">
        <v>317</v>
      </c>
      <c r="O6" s="68" t="s">
        <v>317</v>
      </c>
      <c r="P6" s="68" t="s">
        <v>317</v>
      </c>
      <c r="Q6" s="68" t="s">
        <v>317</v>
      </c>
      <c r="R6" s="68" t="s">
        <v>317</v>
      </c>
      <c r="S6" s="68" t="s">
        <v>317</v>
      </c>
      <c r="T6" s="68" t="s">
        <v>317</v>
      </c>
      <c r="U6" s="68" t="s">
        <v>143</v>
      </c>
      <c r="V6" s="68" t="s">
        <v>143</v>
      </c>
      <c r="W6" s="68" t="s">
        <v>143</v>
      </c>
      <c r="X6" s="66" t="s">
        <v>318</v>
      </c>
      <c r="Y6" s="66" t="s">
        <v>318</v>
      </c>
      <c r="Z6" s="66" t="s">
        <v>318</v>
      </c>
      <c r="AA6" s="66" t="s">
        <v>318</v>
      </c>
      <c r="AB6" s="66" t="s">
        <v>318</v>
      </c>
      <c r="AC6" s="68" t="s">
        <v>143</v>
      </c>
      <c r="AD6" s="68" t="s">
        <v>316</v>
      </c>
      <c r="AE6" s="68" t="s">
        <v>143</v>
      </c>
      <c r="AF6" s="68" t="s">
        <v>143</v>
      </c>
      <c r="AG6" s="68" t="s">
        <v>290</v>
      </c>
      <c r="AH6" s="68" t="s">
        <v>316</v>
      </c>
      <c r="AI6" s="68" t="s">
        <v>316</v>
      </c>
      <c r="AJ6" s="68" t="s">
        <v>319</v>
      </c>
      <c r="AK6" s="68" t="s">
        <v>316</v>
      </c>
      <c r="AL6" s="68" t="s">
        <v>320</v>
      </c>
      <c r="AM6" s="68" t="s">
        <v>143</v>
      </c>
      <c r="AN6" s="68" t="s">
        <v>320</v>
      </c>
      <c r="AO6" s="68" t="s">
        <v>143</v>
      </c>
      <c r="AP6" s="68" t="s">
        <v>143</v>
      </c>
      <c r="AQ6" s="68" t="s">
        <v>143</v>
      </c>
      <c r="AR6" s="68" t="s">
        <v>143</v>
      </c>
      <c r="AS6" s="68" t="s">
        <v>143</v>
      </c>
      <c r="AT6" s="68" t="s">
        <v>143</v>
      </c>
      <c r="AU6" s="68" t="s">
        <v>143</v>
      </c>
      <c r="AV6" s="68" t="s">
        <v>143</v>
      </c>
      <c r="AW6" s="68" t="s">
        <v>143</v>
      </c>
      <c r="AX6" s="68" t="s">
        <v>143</v>
      </c>
      <c r="AY6" s="68" t="s">
        <v>143</v>
      </c>
      <c r="AZ6" s="68" t="s">
        <v>143</v>
      </c>
      <c r="BA6" s="68" t="s">
        <v>143</v>
      </c>
    </row>
    <row r="7" spans="1:70" s="65" customFormat="1" ht="12" x14ac:dyDescent="0.2">
      <c r="A7" s="61"/>
      <c r="B7" s="61"/>
      <c r="C7" s="62">
        <v>1</v>
      </c>
      <c r="D7" s="62">
        <v>2</v>
      </c>
      <c r="E7" s="62">
        <v>3</v>
      </c>
      <c r="F7" s="62">
        <v>4</v>
      </c>
      <c r="G7" s="62">
        <v>5</v>
      </c>
      <c r="H7" s="62"/>
      <c r="I7" s="62">
        <v>6</v>
      </c>
      <c r="J7" s="62">
        <v>7</v>
      </c>
      <c r="K7" s="62">
        <v>8</v>
      </c>
      <c r="L7" s="62">
        <v>9</v>
      </c>
      <c r="M7" s="62">
        <v>10</v>
      </c>
      <c r="N7" s="62">
        <v>11</v>
      </c>
      <c r="O7" s="62">
        <v>12</v>
      </c>
      <c r="P7" s="62">
        <v>13</v>
      </c>
      <c r="Q7" s="62">
        <v>14</v>
      </c>
      <c r="R7" s="62">
        <v>15</v>
      </c>
      <c r="S7" s="62">
        <v>16</v>
      </c>
      <c r="T7" s="62">
        <v>17</v>
      </c>
      <c r="U7" s="62">
        <v>18</v>
      </c>
      <c r="V7" s="62">
        <v>19</v>
      </c>
      <c r="W7" s="62">
        <v>20</v>
      </c>
      <c r="X7" s="62">
        <v>21</v>
      </c>
      <c r="Y7" s="62">
        <v>22</v>
      </c>
      <c r="Z7" s="62">
        <v>23</v>
      </c>
      <c r="AA7" s="62">
        <v>24</v>
      </c>
      <c r="AB7" s="62">
        <v>25</v>
      </c>
      <c r="AC7" s="62">
        <v>26</v>
      </c>
      <c r="AD7" s="62">
        <v>27</v>
      </c>
      <c r="AE7" s="62">
        <v>28</v>
      </c>
      <c r="AF7" s="62">
        <v>29</v>
      </c>
      <c r="AG7" s="62">
        <v>30</v>
      </c>
      <c r="AH7" s="62">
        <v>31</v>
      </c>
      <c r="AI7" s="62">
        <v>32</v>
      </c>
      <c r="AJ7" s="62">
        <v>33</v>
      </c>
      <c r="AK7" s="62">
        <v>34</v>
      </c>
      <c r="AL7" s="62">
        <v>35</v>
      </c>
      <c r="AM7" s="62">
        <v>36</v>
      </c>
      <c r="AN7" s="62">
        <v>37</v>
      </c>
      <c r="AO7" s="62">
        <v>38</v>
      </c>
      <c r="AP7" s="62">
        <v>39</v>
      </c>
      <c r="AQ7" s="62">
        <v>40</v>
      </c>
      <c r="AR7" s="62">
        <v>41</v>
      </c>
      <c r="AS7" s="62">
        <v>42</v>
      </c>
      <c r="AT7" s="62">
        <v>43</v>
      </c>
      <c r="AU7" s="62">
        <v>44</v>
      </c>
      <c r="AV7" s="62">
        <v>45</v>
      </c>
      <c r="AW7" s="62">
        <v>46</v>
      </c>
      <c r="AX7" s="62">
        <v>47</v>
      </c>
      <c r="AY7" s="62">
        <v>48</v>
      </c>
      <c r="AZ7" s="62">
        <v>49</v>
      </c>
      <c r="BA7" s="62">
        <v>50</v>
      </c>
    </row>
    <row r="8" spans="1:70" x14ac:dyDescent="0.2">
      <c r="A8" t="e">
        <f>tencoso</f>
        <v>#REF!</v>
      </c>
      <c r="B8" t="e">
        <f>loaidonvi</f>
        <v>#REF!</v>
      </c>
      <c r="C8" s="69" t="e">
        <f>TongsoCNVCLĐ</f>
        <v>#REF!</v>
      </c>
      <c r="D8" s="69" t="e">
        <f>TongsoCNVCLĐnu</f>
        <v>#REF!</v>
      </c>
      <c r="E8" s="69" t="e">
        <f>thieuvieclam</f>
        <v>#REF!</v>
      </c>
      <c r="F8" s="69" t="e">
        <f>nuthieuvieclam</f>
        <v>#REF!</v>
      </c>
      <c r="G8" s="69" t="e">
        <f>luong</f>
        <v>#REF!</v>
      </c>
      <c r="H8" s="69" t="e">
        <f>songuoitinhluong</f>
        <v>#REF!</v>
      </c>
      <c r="I8" s="69" t="e">
        <f>sotiendoanhnghiepnoluong</f>
        <v>#REF!</v>
      </c>
      <c r="J8" s="69" t="e">
        <f>hotronhao</f>
        <v>#REF!</v>
      </c>
      <c r="K8" s="69" t="e">
        <f>tuthuenha</f>
        <v>#REF!</v>
      </c>
      <c r="L8" s="69" t="e">
        <f>kyhopdonglaodong</f>
        <v>#REF!</v>
      </c>
      <c r="M8" s="69" t="e">
        <f>dongBHXH</f>
        <v>#REF!</v>
      </c>
      <c r="N8" s="69" t="e">
        <f>dinhcong</f>
        <v>#REF!</v>
      </c>
      <c r="O8" s="69" t="e">
        <f>vequyen</f>
        <v>#REF!</v>
      </c>
      <c r="P8" s="69" t="e">
        <f>veloiich</f>
        <v>#REF!</v>
      </c>
      <c r="Q8" s="69" t="e">
        <f>vequyenvaloiich</f>
        <v>#REF!</v>
      </c>
      <c r="R8" s="69" t="e">
        <f>nguyennhankhac</f>
        <v>#REF!</v>
      </c>
      <c r="S8" s="69" t="e">
        <f>tainan</f>
        <v>#REF!</v>
      </c>
      <c r="T8" s="69" t="e">
        <f>tainanchetnguoi</f>
        <v>#REF!</v>
      </c>
      <c r="U8" s="69" t="e">
        <f>songuoibitainan</f>
        <v>#REF!</v>
      </c>
      <c r="V8" s="69" t="e">
        <f>songuoichet</f>
        <v>#REF!</v>
      </c>
      <c r="W8" s="69" t="e">
        <f>songuoibenhnghenghiep</f>
        <v>#REF!</v>
      </c>
      <c r="X8" s="69" t="e">
        <f>kythoauoc</f>
        <v>#REF!</v>
      </c>
      <c r="Y8" s="69" t="e">
        <f>IF(OR(hoinghiCBCC="Có", hoinghinguoilaodong="Có"), "Có","Không")</f>
        <v>#REF!</v>
      </c>
      <c r="Z8" s="69" t="e">
        <f>doithoai</f>
        <v>#REF!</v>
      </c>
      <c r="AA8" s="69" t="e">
        <f>banthanhtra</f>
        <v>#REF!</v>
      </c>
      <c r="AB8" s="69" t="e">
        <f>coquychedanchu</f>
        <v>#REF!</v>
      </c>
      <c r="AC8" s="69" t="e">
        <f>thamhoikhokhansonguoi</f>
        <v>#REF!</v>
      </c>
      <c r="AD8" s="69" t="e">
        <f>thamhoikhokhansotien</f>
        <v>#REF!</v>
      </c>
      <c r="AE8" s="69" t="e">
        <f>khamsuckhoe</f>
        <v>#REF!</v>
      </c>
      <c r="AF8" s="69" t="e">
        <f>baoveloiichCNLD</f>
        <v>#REF!</v>
      </c>
      <c r="AG8" s="69" t="e">
        <f>sangkien</f>
        <v>#REF!</v>
      </c>
      <c r="AH8" s="69" t="e">
        <f>giatrilamloi</f>
        <v>#REF!</v>
      </c>
      <c r="AI8" s="69" t="e">
        <f>tienthuongsangkien</f>
        <v>#REF!</v>
      </c>
      <c r="AJ8" s="69" t="e">
        <f>congtrinh</f>
        <v>#REF!</v>
      </c>
      <c r="AK8" s="69" t="e">
        <f>giatricongtrinh</f>
        <v>#REF!</v>
      </c>
      <c r="AL8" s="69" t="e">
        <f>tuyentruyen</f>
        <v>#REF!</v>
      </c>
      <c r="AM8" s="69" t="e">
        <f>songuoidutuyentruyen</f>
        <v>#REF!</v>
      </c>
      <c r="AN8" s="69" t="e">
        <f>hoithao</f>
        <v>#REF!</v>
      </c>
      <c r="AO8" s="69" t="e">
        <f>sothamgiahoithao</f>
        <v>#REF!</v>
      </c>
      <c r="AP8" s="69" t="e">
        <f>hoctapsonguoi</f>
        <v>#REF!</v>
      </c>
      <c r="AQ8" s="69" t="e">
        <f>hoctapsonguoinu</f>
        <v>#REF!</v>
      </c>
      <c r="AR8" s="69" t="e">
        <f>gioithieudang</f>
        <v>#REF!</v>
      </c>
      <c r="AS8" s="69" t="e">
        <f>Ketnapdang</f>
        <v>#REF!</v>
      </c>
      <c r="AT8" s="69" t="e">
        <f>gioiviecnuoc_datdanhieu</f>
        <v>#REF!</v>
      </c>
      <c r="AU8" s="69" t="e">
        <f>bannucong</f>
        <v>#REF!</v>
      </c>
      <c r="AV8" s="69" t="e">
        <f>sodoanvien</f>
        <v>#REF!</v>
      </c>
      <c r="AW8" s="69" t="e">
        <f>sodoanviennu</f>
        <v>#REF!</v>
      </c>
      <c r="AX8" s="69">
        <f>canboCDchuyentrach</f>
        <v>0</v>
      </c>
      <c r="AY8" s="69">
        <f>nuchuyentrach</f>
        <v>0</v>
      </c>
      <c r="AZ8" s="69" t="e">
        <f>sokhongchuyentrach</f>
        <v>#REF!</v>
      </c>
      <c r="BA8" s="69" t="e">
        <f>sonukhongchuyentrach</f>
        <v>#REF!</v>
      </c>
    </row>
  </sheetData>
  <sheetProtection password="CA9C" sheet="1"/>
  <mergeCells count="57">
    <mergeCell ref="J3:K3"/>
    <mergeCell ref="J4:J5"/>
    <mergeCell ref="K4:K5"/>
    <mergeCell ref="A3:A5"/>
    <mergeCell ref="B3:B5"/>
    <mergeCell ref="C3:D3"/>
    <mergeCell ref="E3:F3"/>
    <mergeCell ref="G3:I3"/>
    <mergeCell ref="AL3:AS3"/>
    <mergeCell ref="AT3:AU3"/>
    <mergeCell ref="AV3:BA3"/>
    <mergeCell ref="C4:C5"/>
    <mergeCell ref="D4:D5"/>
    <mergeCell ref="E4:E5"/>
    <mergeCell ref="F4:F5"/>
    <mergeCell ref="G4:G5"/>
    <mergeCell ref="H4:H5"/>
    <mergeCell ref="I4:I5"/>
    <mergeCell ref="L3:M3"/>
    <mergeCell ref="N3:R3"/>
    <mergeCell ref="S3:W3"/>
    <mergeCell ref="Y3:AB3"/>
    <mergeCell ref="AC3:AF3"/>
    <mergeCell ref="AG3:AK3"/>
    <mergeCell ref="Z4:Z5"/>
    <mergeCell ref="L4:L5"/>
    <mergeCell ref="M4:M5"/>
    <mergeCell ref="N4:N5"/>
    <mergeCell ref="O4:R4"/>
    <mergeCell ref="S4:S5"/>
    <mergeCell ref="T4:T5"/>
    <mergeCell ref="U4:U5"/>
    <mergeCell ref="V4:V5"/>
    <mergeCell ref="W4:W5"/>
    <mergeCell ref="X4:X5"/>
    <mergeCell ref="Y4:Y5"/>
    <mergeCell ref="AB4:AB5"/>
    <mergeCell ref="AC4:AC5"/>
    <mergeCell ref="AD4:AD5"/>
    <mergeCell ref="AE4:AE5"/>
    <mergeCell ref="AF4:AF5"/>
    <mergeCell ref="AZ4:AZ5"/>
    <mergeCell ref="BA4:BA5"/>
    <mergeCell ref="A6:B6"/>
    <mergeCell ref="AT4:AT5"/>
    <mergeCell ref="AU4:AU5"/>
    <mergeCell ref="AV4:AV5"/>
    <mergeCell ref="AW4:AW5"/>
    <mergeCell ref="AX4:AX5"/>
    <mergeCell ref="AY4:AY5"/>
    <mergeCell ref="AG4:AI4"/>
    <mergeCell ref="AJ4:AK4"/>
    <mergeCell ref="AL4:AM4"/>
    <mergeCell ref="AN4:AO4"/>
    <mergeCell ref="AP4:AQ4"/>
    <mergeCell ref="AR4:AS4"/>
    <mergeCell ref="AA4:AA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so lieu nam 2022</vt:lpstr>
      <vt:lpstr>BC quý-mẫu 2</vt:lpstr>
      <vt:lpstr>copyTLD</vt:lpstr>
      <vt:lpstr>canboCDchuyentrach</vt:lpstr>
      <vt:lpstr>dansothuong</vt:lpstr>
      <vt:lpstr>nhatretienhotro</vt:lpstr>
      <vt:lpstr>nuchuyentrach</vt:lpstr>
      <vt:lpstr>'BC quý-mẫu 2'!Print_Titles</vt:lpstr>
      <vt:lpstr>'so lieu nam 2022'!Print_Titles</vt:lpstr>
      <vt:lpstr>sangkienhoanthanh</vt:lpstr>
      <vt:lpstr>sophochutichcosobophan</vt:lpstr>
      <vt:lpstr>sophochutichcosothanhvien</vt:lpstr>
      <vt:lpstr>sosangkien</vt:lpstr>
      <vt:lpstr>sotophocongdoanbophan</vt:lpstr>
      <vt:lpstr>soUVBCHcosobophan</vt:lpstr>
      <vt:lpstr>soUVBCHcosothanhvien</vt:lpstr>
      <vt:lpstr>'so lieu nam 2022'!tencoso</vt:lpstr>
      <vt:lpstr>Thoigian</vt:lpstr>
    </vt:vector>
  </TitlesOfParts>
  <Company>ITQuangNam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Admin</cp:lastModifiedBy>
  <cp:lastPrinted>2021-11-19T11:41:18Z</cp:lastPrinted>
  <dcterms:created xsi:type="dcterms:W3CDTF">2009-11-17T06:55:43Z</dcterms:created>
  <dcterms:modified xsi:type="dcterms:W3CDTF">2022-10-06T03:16:39Z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d2f672b6-e1dc-4b84-afa4-e0fc415aec83</vt:lpwstr>
  </property>
</Properties>
</file>